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2" yWindow="3576" windowWidth="15576" windowHeight="8412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таб.3'!$D$2:$D$484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таб.4'!$A$1:$AQ$35</definedName>
    <definedName name="_xlnm.Print_Area" localSheetId="5">'пояснения таб. 5'!$A$1:$C$26</definedName>
    <definedName name="_xlnm.Print_Area" localSheetId="3">'Финансирование таб.3'!$A$1:$AY$459</definedName>
  </definedNames>
  <calcPr calcId="124519"/>
</workbook>
</file>

<file path=xl/calcChain.xml><?xml version="1.0" encoding="utf-8"?>
<calcChain xmlns="http://schemas.openxmlformats.org/spreadsheetml/2006/main">
  <c r="E16" i="5"/>
  <c r="AQ288" i="13"/>
  <c r="AQ287"/>
  <c r="AQ284"/>
  <c r="E140"/>
  <c r="AQ146" l="1"/>
  <c r="AU139"/>
  <c r="AQ139"/>
  <c r="AR118"/>
  <c r="AR117"/>
  <c r="AR114"/>
  <c r="AP118"/>
  <c r="AP117"/>
  <c r="AP114"/>
  <c r="AN118"/>
  <c r="AN117"/>
  <c r="AN114"/>
  <c r="AW118"/>
  <c r="AW117"/>
  <c r="AW114"/>
  <c r="AV118"/>
  <c r="AV117"/>
  <c r="AV114"/>
  <c r="AT118"/>
  <c r="AT117"/>
  <c r="AT114"/>
  <c r="AQ83"/>
  <c r="AQ82" l="1"/>
  <c r="F242" l="1"/>
  <c r="F245"/>
  <c r="F246"/>
  <c r="F238"/>
  <c r="F239"/>
  <c r="F235"/>
  <c r="AI245"/>
  <c r="AI242"/>
  <c r="AD245"/>
  <c r="AM146"/>
  <c r="AI146"/>
  <c r="AD146"/>
  <c r="AQ110"/>
  <c r="AQ107"/>
  <c r="AD110"/>
  <c r="AD107"/>
  <c r="AQ89"/>
  <c r="AN12" i="5" l="1"/>
  <c r="M319" i="13"/>
  <c r="M316"/>
  <c r="AD242" l="1"/>
  <c r="V154"/>
  <c r="V153"/>
  <c r="V150"/>
  <c r="AX287"/>
  <c r="AX284"/>
  <c r="E193"/>
  <c r="AM75" l="1"/>
  <c r="AI75"/>
  <c r="AD75"/>
  <c r="Y75"/>
  <c r="Y146"/>
  <c r="S13" i="5" l="1"/>
  <c r="P15" l="1"/>
  <c r="X182" i="13"/>
  <c r="W182"/>
  <c r="X181"/>
  <c r="W181"/>
  <c r="X178"/>
  <c r="W178"/>
  <c r="U182"/>
  <c r="T182"/>
  <c r="U181"/>
  <c r="T181"/>
  <c r="T178"/>
  <c r="U178"/>
  <c r="W118"/>
  <c r="U118"/>
  <c r="T118"/>
  <c r="W117"/>
  <c r="U117"/>
  <c r="T117"/>
  <c r="W114"/>
  <c r="T114"/>
  <c r="Q117"/>
  <c r="Q118"/>
  <c r="Q114"/>
  <c r="AJ294"/>
  <c r="AJ295"/>
  <c r="AJ291"/>
  <c r="F153"/>
  <c r="F154"/>
  <c r="F150"/>
  <c r="E150"/>
  <c r="V146"/>
  <c r="S146"/>
  <c r="AI139"/>
  <c r="AD139"/>
  <c r="Y139"/>
  <c r="V118" l="1"/>
  <c r="V117"/>
  <c r="F69"/>
  <c r="E69"/>
  <c r="F68"/>
  <c r="E68"/>
  <c r="F65"/>
  <c r="E65"/>
  <c r="Y54"/>
  <c r="Y51"/>
  <c r="P154" l="1"/>
  <c r="P153"/>
  <c r="M23" i="5" l="1"/>
  <c r="AS369" i="13" l="1"/>
  <c r="AS411" s="1"/>
  <c r="AS368"/>
  <c r="AS410" s="1"/>
  <c r="AS365"/>
  <c r="AS407" s="1"/>
  <c r="AO369"/>
  <c r="AO411" s="1"/>
  <c r="AO368"/>
  <c r="AO410" s="1"/>
  <c r="AO365"/>
  <c r="AO407" s="1"/>
  <c r="AK369"/>
  <c r="AK411" s="1"/>
  <c r="AK29" s="1"/>
  <c r="AK368"/>
  <c r="AK410" s="1"/>
  <c r="AK28" s="1"/>
  <c r="AK365"/>
  <c r="AK407" s="1"/>
  <c r="AK25" s="1"/>
  <c r="AG369"/>
  <c r="AG411" s="1"/>
  <c r="AG29" s="1"/>
  <c r="AF369"/>
  <c r="AF411" s="1"/>
  <c r="AF29" s="1"/>
  <c r="AG368"/>
  <c r="AG410" s="1"/>
  <c r="AG28" s="1"/>
  <c r="AF368"/>
  <c r="AF410" s="1"/>
  <c r="AF28" s="1"/>
  <c r="AG365"/>
  <c r="AG407" s="1"/>
  <c r="AG25" s="1"/>
  <c r="AF365"/>
  <c r="AF407" s="1"/>
  <c r="AF25" s="1"/>
  <c r="AB369"/>
  <c r="AB411" s="1"/>
  <c r="AB29" s="1"/>
  <c r="AA369"/>
  <c r="AA411" s="1"/>
  <c r="AA29" s="1"/>
  <c r="AB368"/>
  <c r="AB410" s="1"/>
  <c r="AB28" s="1"/>
  <c r="AA368"/>
  <c r="AA410" s="1"/>
  <c r="AA28" s="1"/>
  <c r="AA365"/>
  <c r="AA407" s="1"/>
  <c r="AA25" s="1"/>
  <c r="AB365"/>
  <c r="AB407" s="1"/>
  <c r="AB25" s="1"/>
  <c r="P287" l="1"/>
  <c r="P288"/>
  <c r="P284"/>
  <c r="AI281"/>
  <c r="F281"/>
  <c r="E281"/>
  <c r="AU280"/>
  <c r="AM280"/>
  <c r="AI280"/>
  <c r="F280"/>
  <c r="E280"/>
  <c r="AU277"/>
  <c r="AM277"/>
  <c r="AI277"/>
  <c r="F277"/>
  <c r="E277"/>
  <c r="Y110"/>
  <c r="Y107"/>
  <c r="G280" l="1"/>
  <c r="G281"/>
  <c r="G277"/>
  <c r="AX104"/>
  <c r="AU104"/>
  <c r="F104"/>
  <c r="E104"/>
  <c r="AX103"/>
  <c r="AU103"/>
  <c r="F103"/>
  <c r="E103"/>
  <c r="AX100"/>
  <c r="AU100"/>
  <c r="F100"/>
  <c r="E100"/>
  <c r="G100" s="1"/>
  <c r="AQ23" i="5"/>
  <c r="AH16"/>
  <c r="G103" i="13" l="1"/>
  <c r="G104"/>
  <c r="F20" i="5"/>
  <c r="F10"/>
  <c r="AX274" i="13" l="1"/>
  <c r="AX267"/>
  <c r="AX168" l="1"/>
  <c r="F161"/>
  <c r="E161"/>
  <c r="AX160"/>
  <c r="AQ160"/>
  <c r="F160"/>
  <c r="E160"/>
  <c r="AX157"/>
  <c r="AQ157"/>
  <c r="F157"/>
  <c r="E157"/>
  <c r="G157" l="1"/>
  <c r="G161"/>
  <c r="G160"/>
  <c r="AQ252"/>
  <c r="AM252"/>
  <c r="AI288" l="1"/>
  <c r="Y26" i="5" l="1"/>
  <c r="AD238" i="13" l="1"/>
  <c r="E221" l="1"/>
  <c r="F221"/>
  <c r="E224"/>
  <c r="F224"/>
  <c r="E225"/>
  <c r="F225"/>
  <c r="E214"/>
  <c r="F214"/>
  <c r="E217"/>
  <c r="F217"/>
  <c r="E218"/>
  <c r="F218"/>
  <c r="G224" l="1"/>
  <c r="G214"/>
  <c r="G217"/>
  <c r="G221"/>
  <c r="G225"/>
  <c r="G218"/>
  <c r="V347"/>
  <c r="V344"/>
  <c r="Y239"/>
  <c r="Y238"/>
  <c r="Y235"/>
  <c r="S340" l="1"/>
  <c r="S337"/>
  <c r="E153"/>
  <c r="E154"/>
  <c r="S68"/>
  <c r="AS426"/>
  <c r="AS425"/>
  <c r="AS422"/>
  <c r="AV181"/>
  <c r="AV182"/>
  <c r="AV178"/>
  <c r="AT182"/>
  <c r="AS182"/>
  <c r="AR182"/>
  <c r="AT181"/>
  <c r="AS181"/>
  <c r="AR181"/>
  <c r="AS178"/>
  <c r="AT178"/>
  <c r="AG436"/>
  <c r="AF436"/>
  <c r="AA436"/>
  <c r="AB436"/>
  <c r="AA429"/>
  <c r="AB429"/>
  <c r="F447"/>
  <c r="E447"/>
  <c r="F446"/>
  <c r="E446"/>
  <c r="F443"/>
  <c r="E443"/>
  <c r="AW334"/>
  <c r="AW433" s="1"/>
  <c r="AW333"/>
  <c r="AW432" s="1"/>
  <c r="AW330"/>
  <c r="AW429" s="1"/>
  <c r="AV334"/>
  <c r="AV433" s="1"/>
  <c r="AV333"/>
  <c r="AV432" s="1"/>
  <c r="AV330"/>
  <c r="AV429" s="1"/>
  <c r="AT334"/>
  <c r="AT433" s="1"/>
  <c r="AT333"/>
  <c r="AT432" s="1"/>
  <c r="AT330"/>
  <c r="AT429" s="1"/>
  <c r="AR334"/>
  <c r="AR433" s="1"/>
  <c r="AR333"/>
  <c r="AR432" s="1"/>
  <c r="AR330"/>
  <c r="AR429" s="1"/>
  <c r="AP334"/>
  <c r="AP433" s="1"/>
  <c r="AP333"/>
  <c r="AP432" s="1"/>
  <c r="AP330"/>
  <c r="AP429" s="1"/>
  <c r="AN333"/>
  <c r="AN432" s="1"/>
  <c r="AN334"/>
  <c r="AN433" s="1"/>
  <c r="AN330"/>
  <c r="AN429" s="1"/>
  <c r="AL334"/>
  <c r="AL433" s="1"/>
  <c r="AL333"/>
  <c r="AL432" s="1"/>
  <c r="AL330"/>
  <c r="AL429" s="1"/>
  <c r="AJ334"/>
  <c r="AJ433" s="1"/>
  <c r="AJ333"/>
  <c r="AJ432" s="1"/>
  <c r="AJ330"/>
  <c r="AJ429" s="1"/>
  <c r="AH334"/>
  <c r="AH433" s="1"/>
  <c r="AE334"/>
  <c r="AE433" s="1"/>
  <c r="AH333"/>
  <c r="AH432" s="1"/>
  <c r="AE333"/>
  <c r="AE432" s="1"/>
  <c r="AH330"/>
  <c r="AH429" s="1"/>
  <c r="AE330"/>
  <c r="AE429" s="1"/>
  <c r="AC334"/>
  <c r="AC433" s="1"/>
  <c r="AC333"/>
  <c r="AC432" s="1"/>
  <c r="AC330"/>
  <c r="AC429" s="1"/>
  <c r="Z333"/>
  <c r="Z432" s="1"/>
  <c r="Z334"/>
  <c r="Z433" s="1"/>
  <c r="Z330"/>
  <c r="Z429" s="1"/>
  <c r="X334"/>
  <c r="X433" s="1"/>
  <c r="W334"/>
  <c r="W433" s="1"/>
  <c r="X333"/>
  <c r="X432" s="1"/>
  <c r="W333"/>
  <c r="W432" s="1"/>
  <c r="X330"/>
  <c r="X429" s="1"/>
  <c r="W330"/>
  <c r="W429" s="1"/>
  <c r="U334"/>
  <c r="U433" s="1"/>
  <c r="T334"/>
  <c r="T433" s="1"/>
  <c r="U333"/>
  <c r="U432" s="1"/>
  <c r="T333"/>
  <c r="T432" s="1"/>
  <c r="U330"/>
  <c r="U429" s="1"/>
  <c r="T330"/>
  <c r="T429" s="1"/>
  <c r="R334"/>
  <c r="R433" s="1"/>
  <c r="R333"/>
  <c r="R432" s="1"/>
  <c r="R330"/>
  <c r="R429" s="1"/>
  <c r="Q333"/>
  <c r="Q432" s="1"/>
  <c r="Q334"/>
  <c r="Q433" s="1"/>
  <c r="Q330"/>
  <c r="O334"/>
  <c r="O433" s="1"/>
  <c r="N334"/>
  <c r="N433" s="1"/>
  <c r="O333"/>
  <c r="O432" s="1"/>
  <c r="N333"/>
  <c r="N432" s="1"/>
  <c r="O330"/>
  <c r="O429" s="1"/>
  <c r="N330"/>
  <c r="N429" s="1"/>
  <c r="L334"/>
  <c r="L433" s="1"/>
  <c r="K334"/>
  <c r="K433" s="1"/>
  <c r="L333"/>
  <c r="L432" s="1"/>
  <c r="K333"/>
  <c r="K432" s="1"/>
  <c r="L330"/>
  <c r="L429" s="1"/>
  <c r="K330"/>
  <c r="K429" s="1"/>
  <c r="I334"/>
  <c r="I433" s="1"/>
  <c r="I333"/>
  <c r="I432" s="1"/>
  <c r="I330"/>
  <c r="I429" s="1"/>
  <c r="H333"/>
  <c r="H432" s="1"/>
  <c r="H334"/>
  <c r="H433" s="1"/>
  <c r="H330"/>
  <c r="H429" s="1"/>
  <c r="F348"/>
  <c r="E348"/>
  <c r="F347"/>
  <c r="E347"/>
  <c r="F344"/>
  <c r="E344"/>
  <c r="F433" l="1"/>
  <c r="E433"/>
  <c r="E333"/>
  <c r="E432"/>
  <c r="F429"/>
  <c r="F432"/>
  <c r="G344"/>
  <c r="G348"/>
  <c r="F333"/>
  <c r="G347"/>
  <c r="F330"/>
  <c r="E330"/>
  <c r="Q429"/>
  <c r="E429" s="1"/>
  <c r="AQ24" i="5"/>
  <c r="P13"/>
  <c r="E171" i="13" l="1"/>
  <c r="F171"/>
  <c r="AX171"/>
  <c r="E174"/>
  <c r="F174"/>
  <c r="AX174"/>
  <c r="E175"/>
  <c r="F175"/>
  <c r="AX175"/>
  <c r="Y72"/>
  <c r="G175" l="1"/>
  <c r="G171"/>
  <c r="G174"/>
  <c r="AX273"/>
  <c r="AX270"/>
  <c r="AQ28" i="5"/>
  <c r="AQ27"/>
  <c r="AN24"/>
  <c r="AN23"/>
  <c r="AQ26"/>
  <c r="AQ25"/>
  <c r="AQ19"/>
  <c r="AQ20"/>
  <c r="AQ18"/>
  <c r="AQ12"/>
  <c r="AQ14"/>
  <c r="AQ15"/>
  <c r="AQ10"/>
  <c r="AX140" i="13"/>
  <c r="AX139"/>
  <c r="AX136"/>
  <c r="AX154"/>
  <c r="AX153"/>
  <c r="AX150"/>
  <c r="AX146"/>
  <c r="AX143"/>
  <c r="AX111"/>
  <c r="AX110"/>
  <c r="AX107"/>
  <c r="F273" l="1"/>
  <c r="F270"/>
  <c r="F266"/>
  <c r="F263"/>
  <c r="AU266"/>
  <c r="AU263"/>
  <c r="AU136"/>
  <c r="F139"/>
  <c r="F136"/>
  <c r="AU90"/>
  <c r="AU89"/>
  <c r="AU86"/>
  <c r="AU82"/>
  <c r="AU83"/>
  <c r="AU79"/>
  <c r="AI287"/>
  <c r="AI284"/>
  <c r="AU389"/>
  <c r="AU386"/>
  <c r="F196"/>
  <c r="E196"/>
  <c r="F193"/>
  <c r="AM287"/>
  <c r="AD235"/>
  <c r="F231"/>
  <c r="F228"/>
  <c r="AI143"/>
  <c r="F147"/>
  <c r="E147"/>
  <c r="F146"/>
  <c r="E146"/>
  <c r="F143"/>
  <c r="E143"/>
  <c r="AM139"/>
  <c r="V139"/>
  <c r="S139"/>
  <c r="P139"/>
  <c r="M139"/>
  <c r="J139"/>
  <c r="AX126" l="1"/>
  <c r="AX125"/>
  <c r="AX122"/>
  <c r="AQ79"/>
  <c r="F76"/>
  <c r="E76"/>
  <c r="F75"/>
  <c r="E75"/>
  <c r="F72"/>
  <c r="E72"/>
  <c r="AI72"/>
  <c r="AD72"/>
  <c r="AU133"/>
  <c r="AQ133"/>
  <c r="AM133"/>
  <c r="AI133"/>
  <c r="AD133"/>
  <c r="Y133"/>
  <c r="AU132"/>
  <c r="AQ132"/>
  <c r="AM132"/>
  <c r="AI132"/>
  <c r="AD132"/>
  <c r="Y132"/>
  <c r="AQ210"/>
  <c r="AQ207"/>
  <c r="V133"/>
  <c r="V132"/>
  <c r="Y154"/>
  <c r="S154"/>
  <c r="Y68"/>
  <c r="Y65"/>
  <c r="Y61"/>
  <c r="Y58"/>
  <c r="S133"/>
  <c r="S132"/>
  <c r="M133"/>
  <c r="M132"/>
  <c r="S47"/>
  <c r="S44"/>
  <c r="E10" i="5"/>
  <c r="X117" i="13"/>
  <c r="X114"/>
  <c r="AX132"/>
  <c r="AN15" i="5"/>
  <c r="AX266" i="13"/>
  <c r="AX263"/>
  <c r="AX167"/>
  <c r="AX164"/>
  <c r="AU110"/>
  <c r="AK15" i="5"/>
  <c r="AQ11"/>
  <c r="AN11"/>
  <c r="AK11"/>
  <c r="AU146" i="13"/>
  <c r="AU143"/>
  <c r="AM446"/>
  <c r="AM447"/>
  <c r="AM443"/>
  <c r="AI443"/>
  <c r="AI447"/>
  <c r="AI446"/>
  <c r="AU432"/>
  <c r="Y433"/>
  <c r="Y432"/>
  <c r="Y429"/>
  <c r="AW355"/>
  <c r="AW440" s="1"/>
  <c r="AW354"/>
  <c r="AW439" s="1"/>
  <c r="AW351"/>
  <c r="AW436" s="1"/>
  <c r="AV355"/>
  <c r="AV440" s="1"/>
  <c r="AV354"/>
  <c r="AV439" s="1"/>
  <c r="AV351"/>
  <c r="AV436" s="1"/>
  <c r="AT355"/>
  <c r="AT440" s="1"/>
  <c r="AT354"/>
  <c r="AT439" s="1"/>
  <c r="AT351"/>
  <c r="AT436" s="1"/>
  <c r="AR355"/>
  <c r="AR440" s="1"/>
  <c r="AR354"/>
  <c r="AR439" s="1"/>
  <c r="AR351"/>
  <c r="AR436" s="1"/>
  <c r="AP355"/>
  <c r="AP440" s="1"/>
  <c r="AP354"/>
  <c r="AP439" s="1"/>
  <c r="AP351"/>
  <c r="AP436" s="1"/>
  <c r="AN355"/>
  <c r="AN440" s="1"/>
  <c r="AN354"/>
  <c r="AN439" s="1"/>
  <c r="AN351"/>
  <c r="AN436" s="1"/>
  <c r="AL355"/>
  <c r="AL440" s="1"/>
  <c r="AL354"/>
  <c r="AL439" s="1"/>
  <c r="AL351"/>
  <c r="AL436" s="1"/>
  <c r="AJ355"/>
  <c r="AJ440" s="1"/>
  <c r="AJ354"/>
  <c r="AJ439" s="1"/>
  <c r="AJ351"/>
  <c r="AJ436" s="1"/>
  <c r="AH355"/>
  <c r="AH440" s="1"/>
  <c r="AH354"/>
  <c r="AH439" s="1"/>
  <c r="AH351"/>
  <c r="AH436" s="1"/>
  <c r="AE355"/>
  <c r="AE440" s="1"/>
  <c r="AE354"/>
  <c r="AE439" s="1"/>
  <c r="AE351"/>
  <c r="AE436" s="1"/>
  <c r="AI436" s="1"/>
  <c r="AC355"/>
  <c r="AC440" s="1"/>
  <c r="AC354"/>
  <c r="AC439" s="1"/>
  <c r="AC351"/>
  <c r="AC436" s="1"/>
  <c r="Z355"/>
  <c r="Z440" s="1"/>
  <c r="Z354"/>
  <c r="Z439" s="1"/>
  <c r="Z351"/>
  <c r="Z436" s="1"/>
  <c r="X355"/>
  <c r="X440" s="1"/>
  <c r="W355"/>
  <c r="W440" s="1"/>
  <c r="Y440" s="1"/>
  <c r="X354"/>
  <c r="X439" s="1"/>
  <c r="W354"/>
  <c r="W439" s="1"/>
  <c r="X351"/>
  <c r="X436" s="1"/>
  <c r="W351"/>
  <c r="W436" s="1"/>
  <c r="Y436" s="1"/>
  <c r="U355"/>
  <c r="U440" s="1"/>
  <c r="T355"/>
  <c r="T440" s="1"/>
  <c r="U354"/>
  <c r="U439" s="1"/>
  <c r="T354"/>
  <c r="T439" s="1"/>
  <c r="U351"/>
  <c r="U436" s="1"/>
  <c r="T351"/>
  <c r="T436" s="1"/>
  <c r="R355"/>
  <c r="R440" s="1"/>
  <c r="Q355"/>
  <c r="Q440" s="1"/>
  <c r="R354"/>
  <c r="R439" s="1"/>
  <c r="Q354"/>
  <c r="Q439" s="1"/>
  <c r="R351"/>
  <c r="R436" s="1"/>
  <c r="Q351"/>
  <c r="Q436" s="1"/>
  <c r="O355"/>
  <c r="O440" s="1"/>
  <c r="N355"/>
  <c r="N440" s="1"/>
  <c r="O354"/>
  <c r="O439" s="1"/>
  <c r="N354"/>
  <c r="N439" s="1"/>
  <c r="O351"/>
  <c r="N351"/>
  <c r="N436" s="1"/>
  <c r="L355"/>
  <c r="L440" s="1"/>
  <c r="K355"/>
  <c r="K440" s="1"/>
  <c r="L354"/>
  <c r="L439" s="1"/>
  <c r="K354"/>
  <c r="K439" s="1"/>
  <c r="L351"/>
  <c r="L436" s="1"/>
  <c r="K351"/>
  <c r="K436" s="1"/>
  <c r="M436" s="1"/>
  <c r="I355"/>
  <c r="I440" s="1"/>
  <c r="H355"/>
  <c r="H440" s="1"/>
  <c r="I354"/>
  <c r="I439" s="1"/>
  <c r="H354"/>
  <c r="H439" s="1"/>
  <c r="I351"/>
  <c r="I436" s="1"/>
  <c r="H351"/>
  <c r="H436" s="1"/>
  <c r="AM333"/>
  <c r="AI333"/>
  <c r="AI334"/>
  <c r="AI330"/>
  <c r="Y334"/>
  <c r="Y330"/>
  <c r="V334"/>
  <c r="V330"/>
  <c r="N327"/>
  <c r="M334"/>
  <c r="M333"/>
  <c r="M330"/>
  <c r="J330"/>
  <c r="AW313"/>
  <c r="AW312"/>
  <c r="AW309"/>
  <c r="AV313"/>
  <c r="AV312"/>
  <c r="AV309"/>
  <c r="AT313"/>
  <c r="AR313"/>
  <c r="AT312"/>
  <c r="AR312"/>
  <c r="AT309"/>
  <c r="AR309"/>
  <c r="AP313"/>
  <c r="AP312"/>
  <c r="AP309"/>
  <c r="AN313"/>
  <c r="AN369" s="1"/>
  <c r="AN411" s="1"/>
  <c r="AN312"/>
  <c r="AN309"/>
  <c r="AL313"/>
  <c r="AL312"/>
  <c r="AL368" s="1"/>
  <c r="AL410" s="1"/>
  <c r="AL309"/>
  <c r="AJ313"/>
  <c r="AJ312"/>
  <c r="AJ309"/>
  <c r="AH313"/>
  <c r="AH369" s="1"/>
  <c r="AH312"/>
  <c r="AH368" s="1"/>
  <c r="AH410" s="1"/>
  <c r="AH309"/>
  <c r="AE313"/>
  <c r="AE369" s="1"/>
  <c r="AE411" s="1"/>
  <c r="AE312"/>
  <c r="AE309"/>
  <c r="AC313"/>
  <c r="AC369" s="1"/>
  <c r="AC312"/>
  <c r="AC368" s="1"/>
  <c r="AC410" s="1"/>
  <c r="AC309"/>
  <c r="Z313"/>
  <c r="Z369" s="1"/>
  <c r="Z411" s="1"/>
  <c r="Z312"/>
  <c r="Z368" s="1"/>
  <c r="Z410" s="1"/>
  <c r="Z309"/>
  <c r="X313"/>
  <c r="W313"/>
  <c r="X312"/>
  <c r="W312"/>
  <c r="X309"/>
  <c r="W309"/>
  <c r="U313"/>
  <c r="T313"/>
  <c r="U312"/>
  <c r="T312"/>
  <c r="U309"/>
  <c r="T309"/>
  <c r="R313"/>
  <c r="Q313"/>
  <c r="R312"/>
  <c r="Q312"/>
  <c r="R309"/>
  <c r="Q309"/>
  <c r="N312"/>
  <c r="N309"/>
  <c r="F397"/>
  <c r="E397"/>
  <c r="F396"/>
  <c r="E396"/>
  <c r="F393"/>
  <c r="E393"/>
  <c r="F390"/>
  <c r="E390"/>
  <c r="F389"/>
  <c r="E389"/>
  <c r="F386"/>
  <c r="E386"/>
  <c r="F383"/>
  <c r="E383"/>
  <c r="F382"/>
  <c r="E382"/>
  <c r="F379"/>
  <c r="E379"/>
  <c r="F376"/>
  <c r="E376"/>
  <c r="F375"/>
  <c r="E375"/>
  <c r="F372"/>
  <c r="E372"/>
  <c r="F362"/>
  <c r="G362" s="1"/>
  <c r="E362"/>
  <c r="F361"/>
  <c r="E361"/>
  <c r="F358"/>
  <c r="E358"/>
  <c r="F341"/>
  <c r="E341"/>
  <c r="F340"/>
  <c r="E340"/>
  <c r="F337"/>
  <c r="E337"/>
  <c r="E334"/>
  <c r="AX382"/>
  <c r="AU382"/>
  <c r="AX379"/>
  <c r="AU379"/>
  <c r="AM375"/>
  <c r="AD375"/>
  <c r="AM372"/>
  <c r="AD372"/>
  <c r="AM351"/>
  <c r="AQ136"/>
  <c r="AQ90"/>
  <c r="AQ86"/>
  <c r="F288"/>
  <c r="F287"/>
  <c r="F284"/>
  <c r="AU287"/>
  <c r="AU284"/>
  <c r="AM284"/>
  <c r="AU396"/>
  <c r="AU393"/>
  <c r="AM389"/>
  <c r="AM386"/>
  <c r="F253"/>
  <c r="F252"/>
  <c r="F249"/>
  <c r="AM249"/>
  <c r="AM147"/>
  <c r="AM143"/>
  <c r="AM140"/>
  <c r="AM136"/>
  <c r="F83"/>
  <c r="F82"/>
  <c r="F79"/>
  <c r="AM89"/>
  <c r="F111"/>
  <c r="F110"/>
  <c r="F107"/>
  <c r="F97"/>
  <c r="F96"/>
  <c r="F93"/>
  <c r="F90"/>
  <c r="F89"/>
  <c r="F86"/>
  <c r="E111"/>
  <c r="E110"/>
  <c r="E107"/>
  <c r="E97"/>
  <c r="E96"/>
  <c r="E93"/>
  <c r="E90"/>
  <c r="E89"/>
  <c r="E86"/>
  <c r="E82"/>
  <c r="E83"/>
  <c r="E79"/>
  <c r="AM83"/>
  <c r="AM82"/>
  <c r="AD389"/>
  <c r="AD386"/>
  <c r="AH11" i="5"/>
  <c r="AQ253" i="13"/>
  <c r="AQ249"/>
  <c r="AQ143"/>
  <c r="V211"/>
  <c r="S211"/>
  <c r="AQ238"/>
  <c r="AQ239"/>
  <c r="AQ235"/>
  <c r="AQ167"/>
  <c r="AQ164"/>
  <c r="AI140"/>
  <c r="AI136"/>
  <c r="AD140"/>
  <c r="AD136"/>
  <c r="F140"/>
  <c r="E139"/>
  <c r="E136"/>
  <c r="G136" s="1"/>
  <c r="G382"/>
  <c r="AD154"/>
  <c r="AD153"/>
  <c r="AD150"/>
  <c r="AM382"/>
  <c r="AM379"/>
  <c r="AM76"/>
  <c r="AM72"/>
  <c r="F132"/>
  <c r="F133"/>
  <c r="F129"/>
  <c r="AD147"/>
  <c r="AD143"/>
  <c r="G154"/>
  <c r="G150"/>
  <c r="AM154"/>
  <c r="AM153"/>
  <c r="AM150"/>
  <c r="AI154"/>
  <c r="AI153"/>
  <c r="AI150"/>
  <c r="Y153"/>
  <c r="Y150"/>
  <c r="AE11" i="5"/>
  <c r="AB11"/>
  <c r="Y11"/>
  <c r="V11"/>
  <c r="V140" i="13"/>
  <c r="AD239"/>
  <c r="Y232"/>
  <c r="Y231"/>
  <c r="Y228"/>
  <c r="V210"/>
  <c r="V207"/>
  <c r="V136"/>
  <c r="Y140"/>
  <c r="Y136"/>
  <c r="AI147"/>
  <c r="Y147"/>
  <c r="V147"/>
  <c r="Y143"/>
  <c r="V143"/>
  <c r="Y76"/>
  <c r="V69"/>
  <c r="V68"/>
  <c r="V65"/>
  <c r="S129"/>
  <c r="S69"/>
  <c r="S65"/>
  <c r="S62"/>
  <c r="S61"/>
  <c r="S58"/>
  <c r="S54"/>
  <c r="S55"/>
  <c r="S51"/>
  <c r="P140"/>
  <c r="P150"/>
  <c r="P48"/>
  <c r="P47"/>
  <c r="P44"/>
  <c r="F197"/>
  <c r="AB15" i="5"/>
  <c r="Y15"/>
  <c r="V15"/>
  <c r="S15"/>
  <c r="M15"/>
  <c r="J15"/>
  <c r="S11"/>
  <c r="P11"/>
  <c r="M11"/>
  <c r="V396" i="13"/>
  <c r="V393"/>
  <c r="S210"/>
  <c r="S207"/>
  <c r="S153"/>
  <c r="S150"/>
  <c r="J147"/>
  <c r="J146"/>
  <c r="J143"/>
  <c r="M196"/>
  <c r="M193"/>
  <c r="M190"/>
  <c r="M189"/>
  <c r="M186"/>
  <c r="P147"/>
  <c r="P146"/>
  <c r="P143"/>
  <c r="M147"/>
  <c r="M146"/>
  <c r="M143"/>
  <c r="P136"/>
  <c r="M140"/>
  <c r="M136"/>
  <c r="J140"/>
  <c r="J136"/>
  <c r="P133"/>
  <c r="P132"/>
  <c r="P129"/>
  <c r="M129"/>
  <c r="J133"/>
  <c r="J132"/>
  <c r="J129"/>
  <c r="M48"/>
  <c r="M47"/>
  <c r="M44"/>
  <c r="J40"/>
  <c r="J41"/>
  <c r="J37"/>
  <c r="F28" i="5"/>
  <c r="E28"/>
  <c r="F27"/>
  <c r="E27"/>
  <c r="F26"/>
  <c r="E26"/>
  <c r="F25"/>
  <c r="E25"/>
  <c r="F24"/>
  <c r="E24"/>
  <c r="F23"/>
  <c r="E23"/>
  <c r="E20"/>
  <c r="F19"/>
  <c r="E19"/>
  <c r="F18"/>
  <c r="E18"/>
  <c r="F11"/>
  <c r="F12"/>
  <c r="F13"/>
  <c r="F14"/>
  <c r="F15"/>
  <c r="F16"/>
  <c r="F17"/>
  <c r="E11"/>
  <c r="E12"/>
  <c r="E13"/>
  <c r="E14"/>
  <c r="E15"/>
  <c r="E17"/>
  <c r="AU436" i="13"/>
  <c r="AH426"/>
  <c r="AE426"/>
  <c r="AC426"/>
  <c r="Z426"/>
  <c r="Z425"/>
  <c r="Y439"/>
  <c r="Y382"/>
  <c r="Y379"/>
  <c r="AD354"/>
  <c r="AD361"/>
  <c r="AD358"/>
  <c r="O327"/>
  <c r="O320" s="1"/>
  <c r="O326"/>
  <c r="O319" s="1"/>
  <c r="O323"/>
  <c r="O316" s="1"/>
  <c r="L327"/>
  <c r="L320" s="1"/>
  <c r="K327"/>
  <c r="L326"/>
  <c r="K326"/>
  <c r="L323"/>
  <c r="K323"/>
  <c r="I326"/>
  <c r="I319" s="1"/>
  <c r="I327"/>
  <c r="H326"/>
  <c r="H319" s="1"/>
  <c r="H327"/>
  <c r="I323"/>
  <c r="I316" s="1"/>
  <c r="H323"/>
  <c r="AW295"/>
  <c r="AW294"/>
  <c r="AW418" s="1"/>
  <c r="AW291"/>
  <c r="AW415" s="1"/>
  <c r="AV295"/>
  <c r="AV294"/>
  <c r="AV418" s="1"/>
  <c r="AV291"/>
  <c r="AV415" s="1"/>
  <c r="AT295"/>
  <c r="AT294"/>
  <c r="AT418" s="1"/>
  <c r="AT291"/>
  <c r="AT415" s="1"/>
  <c r="AR295"/>
  <c r="AR419" s="1"/>
  <c r="AR294"/>
  <c r="AR418" s="1"/>
  <c r="AU418" s="1"/>
  <c r="AR291"/>
  <c r="AP295"/>
  <c r="AP294"/>
  <c r="AP418" s="1"/>
  <c r="AP291"/>
  <c r="AP415" s="1"/>
  <c r="AN295"/>
  <c r="AN294"/>
  <c r="AN418" s="1"/>
  <c r="AN291"/>
  <c r="AN415" s="1"/>
  <c r="AL295"/>
  <c r="AL294"/>
  <c r="AL291"/>
  <c r="AH295"/>
  <c r="AH294"/>
  <c r="AH291"/>
  <c r="AE295"/>
  <c r="AE294"/>
  <c r="AE291"/>
  <c r="AC295"/>
  <c r="AC294"/>
  <c r="AC291"/>
  <c r="Z295"/>
  <c r="Z294"/>
  <c r="Z291"/>
  <c r="X295"/>
  <c r="W295"/>
  <c r="U295"/>
  <c r="T295"/>
  <c r="V295" s="1"/>
  <c r="R295"/>
  <c r="Q295"/>
  <c r="S295" s="1"/>
  <c r="X294"/>
  <c r="W294"/>
  <c r="W418" s="1"/>
  <c r="U294"/>
  <c r="U418" s="1"/>
  <c r="T294"/>
  <c r="T418" s="1"/>
  <c r="R294"/>
  <c r="Q294"/>
  <c r="Q418" s="1"/>
  <c r="X291"/>
  <c r="W291"/>
  <c r="W415" s="1"/>
  <c r="U291"/>
  <c r="T291"/>
  <c r="T415" s="1"/>
  <c r="R291"/>
  <c r="Q291"/>
  <c r="Q415" s="1"/>
  <c r="O295"/>
  <c r="N295"/>
  <c r="P295" s="1"/>
  <c r="O294"/>
  <c r="N294"/>
  <c r="O291"/>
  <c r="N291"/>
  <c r="L295"/>
  <c r="K295"/>
  <c r="L294"/>
  <c r="K294"/>
  <c r="L291"/>
  <c r="K291"/>
  <c r="I295"/>
  <c r="H295"/>
  <c r="I294"/>
  <c r="H294"/>
  <c r="I291"/>
  <c r="H291"/>
  <c r="S204"/>
  <c r="S203"/>
  <c r="S200"/>
  <c r="E288"/>
  <c r="E287"/>
  <c r="E284"/>
  <c r="F274"/>
  <c r="E274"/>
  <c r="E273"/>
  <c r="G273" s="1"/>
  <c r="E270"/>
  <c r="G270" s="1"/>
  <c r="F267"/>
  <c r="E267"/>
  <c r="E266"/>
  <c r="G266" s="1"/>
  <c r="E263"/>
  <c r="G263" s="1"/>
  <c r="F260"/>
  <c r="E260"/>
  <c r="F259"/>
  <c r="E259"/>
  <c r="F256"/>
  <c r="E256"/>
  <c r="E253"/>
  <c r="G253" s="1"/>
  <c r="E252"/>
  <c r="G252" s="1"/>
  <c r="E249"/>
  <c r="E246"/>
  <c r="E245"/>
  <c r="E242"/>
  <c r="E239"/>
  <c r="E238"/>
  <c r="G238" s="1"/>
  <c r="E235"/>
  <c r="F232"/>
  <c r="E232"/>
  <c r="E231"/>
  <c r="G231" s="1"/>
  <c r="E228"/>
  <c r="G228" s="1"/>
  <c r="F211"/>
  <c r="E211"/>
  <c r="F210"/>
  <c r="E210"/>
  <c r="F207"/>
  <c r="E207"/>
  <c r="F204"/>
  <c r="E204"/>
  <c r="F203"/>
  <c r="E203"/>
  <c r="F200"/>
  <c r="E200"/>
  <c r="E197"/>
  <c r="G197" s="1"/>
  <c r="G196"/>
  <c r="F190"/>
  <c r="F295" s="1"/>
  <c r="E190"/>
  <c r="F189"/>
  <c r="E189"/>
  <c r="F186"/>
  <c r="E186"/>
  <c r="S147"/>
  <c r="S143"/>
  <c r="S140"/>
  <c r="S136"/>
  <c r="AX133"/>
  <c r="AX129"/>
  <c r="AU129"/>
  <c r="AQ129"/>
  <c r="AM129"/>
  <c r="AI129"/>
  <c r="AD129"/>
  <c r="Y129"/>
  <c r="V129"/>
  <c r="AW182"/>
  <c r="AW181"/>
  <c r="AW178"/>
  <c r="AR178"/>
  <c r="AP182"/>
  <c r="AO182"/>
  <c r="AN182"/>
  <c r="AP181"/>
  <c r="AO181"/>
  <c r="AN181"/>
  <c r="AP178"/>
  <c r="AO178"/>
  <c r="AN178"/>
  <c r="AL182"/>
  <c r="AK182"/>
  <c r="AJ182"/>
  <c r="AL181"/>
  <c r="AK181"/>
  <c r="AJ181"/>
  <c r="AL178"/>
  <c r="AK178"/>
  <c r="AJ178"/>
  <c r="AH182"/>
  <c r="AG182"/>
  <c r="AF182"/>
  <c r="AE182"/>
  <c r="AH181"/>
  <c r="AG181"/>
  <c r="AF181"/>
  <c r="AE181"/>
  <c r="AH178"/>
  <c r="AG178"/>
  <c r="AF178"/>
  <c r="AE178"/>
  <c r="AA182"/>
  <c r="AB182"/>
  <c r="AC182"/>
  <c r="AA181"/>
  <c r="AB181"/>
  <c r="AC181"/>
  <c r="AA178"/>
  <c r="AB178"/>
  <c r="AC178"/>
  <c r="Z182"/>
  <c r="Z181"/>
  <c r="Z178"/>
  <c r="R182"/>
  <c r="Q182"/>
  <c r="R181"/>
  <c r="Q181"/>
  <c r="R178"/>
  <c r="Q178"/>
  <c r="O182"/>
  <c r="N182"/>
  <c r="O181"/>
  <c r="N181"/>
  <c r="O178"/>
  <c r="N178"/>
  <c r="L182"/>
  <c r="K182"/>
  <c r="L181"/>
  <c r="K181"/>
  <c r="L178"/>
  <c r="K178"/>
  <c r="I182"/>
  <c r="H182"/>
  <c r="I181"/>
  <c r="H181"/>
  <c r="I178"/>
  <c r="H178"/>
  <c r="F168"/>
  <c r="E168"/>
  <c r="F167"/>
  <c r="E167"/>
  <c r="F164"/>
  <c r="E164"/>
  <c r="E133"/>
  <c r="E132"/>
  <c r="E129"/>
  <c r="F126"/>
  <c r="E126"/>
  <c r="F125"/>
  <c r="E125"/>
  <c r="F122"/>
  <c r="E122"/>
  <c r="AX118"/>
  <c r="AX117"/>
  <c r="AX114"/>
  <c r="AS118"/>
  <c r="AS117"/>
  <c r="AS114"/>
  <c r="AR415"/>
  <c r="AO118"/>
  <c r="AO117"/>
  <c r="AO418" s="1"/>
  <c r="AO114"/>
  <c r="AO415" s="1"/>
  <c r="AL118"/>
  <c r="AL419" s="1"/>
  <c r="AK118"/>
  <c r="AJ118"/>
  <c r="AJ419" s="1"/>
  <c r="AL117"/>
  <c r="AL418" s="1"/>
  <c r="AK117"/>
  <c r="AJ117"/>
  <c r="AJ418" s="1"/>
  <c r="AL114"/>
  <c r="AK114"/>
  <c r="AJ114"/>
  <c r="AJ415" s="1"/>
  <c r="AH118"/>
  <c r="AG118"/>
  <c r="AF118"/>
  <c r="AE118"/>
  <c r="AH117"/>
  <c r="AH418" s="1"/>
  <c r="AG117"/>
  <c r="AF117"/>
  <c r="AE117"/>
  <c r="AE418" s="1"/>
  <c r="AH114"/>
  <c r="AH415" s="1"/>
  <c r="AG114"/>
  <c r="AF114"/>
  <c r="AE114"/>
  <c r="AA118"/>
  <c r="AB118"/>
  <c r="AC118"/>
  <c r="AA117"/>
  <c r="AA418" s="1"/>
  <c r="AB117"/>
  <c r="AB418" s="1"/>
  <c r="AC117"/>
  <c r="AA114"/>
  <c r="AA415" s="1"/>
  <c r="AB114"/>
  <c r="AB415" s="1"/>
  <c r="AC114"/>
  <c r="AC415" s="1"/>
  <c r="Z118"/>
  <c r="Z117"/>
  <c r="Z418" s="1"/>
  <c r="Z114"/>
  <c r="X118"/>
  <c r="U419"/>
  <c r="R118"/>
  <c r="R117"/>
  <c r="R418" s="1"/>
  <c r="U114"/>
  <c r="U415" s="1"/>
  <c r="R114"/>
  <c r="R415" s="1"/>
  <c r="O118"/>
  <c r="O419" s="1"/>
  <c r="N118"/>
  <c r="O117"/>
  <c r="N117"/>
  <c r="O114"/>
  <c r="N114"/>
  <c r="L118"/>
  <c r="K118"/>
  <c r="L117"/>
  <c r="K117"/>
  <c r="L114"/>
  <c r="L415" s="1"/>
  <c r="K114"/>
  <c r="I118"/>
  <c r="H118"/>
  <c r="I117"/>
  <c r="H117"/>
  <c r="I114"/>
  <c r="H114"/>
  <c r="G79"/>
  <c r="G75"/>
  <c r="F62"/>
  <c r="E62"/>
  <c r="F61"/>
  <c r="E61"/>
  <c r="F58"/>
  <c r="E58"/>
  <c r="F55"/>
  <c r="E55"/>
  <c r="F54"/>
  <c r="E54"/>
  <c r="F51"/>
  <c r="E51"/>
  <c r="F48"/>
  <c r="E48"/>
  <c r="F47"/>
  <c r="E47"/>
  <c r="F44"/>
  <c r="E44"/>
  <c r="F40"/>
  <c r="F41"/>
  <c r="E40"/>
  <c r="E41"/>
  <c r="F37"/>
  <c r="E37"/>
  <c r="AU107"/>
  <c r="AU96"/>
  <c r="AU97"/>
  <c r="AU93"/>
  <c r="AM90"/>
  <c r="AM86"/>
  <c r="AM79"/>
  <c r="H25" i="3"/>
  <c r="E25"/>
  <c r="D23"/>
  <c r="K8" i="2"/>
  <c r="Z8"/>
  <c r="Y9"/>
  <c r="B24" i="8"/>
  <c r="D23"/>
  <c r="C22"/>
  <c r="D22" s="1"/>
  <c r="D21"/>
  <c r="D20"/>
  <c r="D18"/>
  <c r="C17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P440" i="13"/>
  <c r="V440"/>
  <c r="AD443"/>
  <c r="AI433"/>
  <c r="AQ429"/>
  <c r="AQ447"/>
  <c r="AU429"/>
  <c r="AU439"/>
  <c r="AU447"/>
  <c r="G110"/>
  <c r="G341"/>
  <c r="G386"/>
  <c r="AD436"/>
  <c r="AD440"/>
  <c r="AD446"/>
  <c r="AI432"/>
  <c r="AI440"/>
  <c r="AM436"/>
  <c r="AQ432"/>
  <c r="AQ440"/>
  <c r="AQ446"/>
  <c r="AU440"/>
  <c r="AU446"/>
  <c r="AX440"/>
  <c r="I415"/>
  <c r="G390"/>
  <c r="S439"/>
  <c r="V439"/>
  <c r="J440"/>
  <c r="AD429"/>
  <c r="AD432"/>
  <c r="Y114"/>
  <c r="G147"/>
  <c r="G143"/>
  <c r="I419"/>
  <c r="G361"/>
  <c r="G146"/>
  <c r="C14" i="8"/>
  <c r="D14" s="1"/>
  <c r="C19"/>
  <c r="D19"/>
  <c r="G153" i="13"/>
  <c r="G133"/>
  <c r="G140"/>
  <c r="P323"/>
  <c r="K320"/>
  <c r="I320"/>
  <c r="H320"/>
  <c r="H316"/>
  <c r="E323"/>
  <c r="V436"/>
  <c r="AD433"/>
  <c r="AD439"/>
  <c r="AD447"/>
  <c r="AI429"/>
  <c r="AM439"/>
  <c r="AQ433"/>
  <c r="AQ443"/>
  <c r="AU433"/>
  <c r="AU443"/>
  <c r="G93"/>
  <c r="J439"/>
  <c r="AT419"/>
  <c r="G337"/>
  <c r="J436"/>
  <c r="V181"/>
  <c r="G372"/>
  <c r="G193"/>
  <c r="G376"/>
  <c r="G375"/>
  <c r="P326" l="1"/>
  <c r="AC418"/>
  <c r="AE415"/>
  <c r="G393"/>
  <c r="G397"/>
  <c r="F294"/>
  <c r="AI439"/>
  <c r="E182"/>
  <c r="G76"/>
  <c r="S418"/>
  <c r="AL298"/>
  <c r="AW302"/>
  <c r="M320"/>
  <c r="E114"/>
  <c r="F118"/>
  <c r="AD418"/>
  <c r="F114"/>
  <c r="F117"/>
  <c r="AM418"/>
  <c r="Q422"/>
  <c r="Q365"/>
  <c r="Q407" s="1"/>
  <c r="Q426"/>
  <c r="Q369"/>
  <c r="Q411" s="1"/>
  <c r="T425"/>
  <c r="T368"/>
  <c r="T410" s="1"/>
  <c r="W422"/>
  <c r="W365"/>
  <c r="W407" s="1"/>
  <c r="W426"/>
  <c r="W369"/>
  <c r="AE422"/>
  <c r="AE365"/>
  <c r="AE407" s="1"/>
  <c r="AJ426"/>
  <c r="AJ369"/>
  <c r="AJ411" s="1"/>
  <c r="AN422"/>
  <c r="AN365"/>
  <c r="AN407" s="1"/>
  <c r="AP425"/>
  <c r="AP368"/>
  <c r="AP410" s="1"/>
  <c r="AR425"/>
  <c r="AR368"/>
  <c r="AR410" s="1"/>
  <c r="AV422"/>
  <c r="AV365"/>
  <c r="AV407" s="1"/>
  <c r="AW425"/>
  <c r="AW368"/>
  <c r="AW410" s="1"/>
  <c r="AI418"/>
  <c r="AL415"/>
  <c r="AW419"/>
  <c r="R422"/>
  <c r="R365"/>
  <c r="R407" s="1"/>
  <c r="R426"/>
  <c r="R369"/>
  <c r="U425"/>
  <c r="U368"/>
  <c r="U410" s="1"/>
  <c r="X422"/>
  <c r="Y422" s="1"/>
  <c r="X365"/>
  <c r="X407" s="1"/>
  <c r="X426"/>
  <c r="X369"/>
  <c r="X411" s="1"/>
  <c r="AC422"/>
  <c r="AC365"/>
  <c r="AC407" s="1"/>
  <c r="AE425"/>
  <c r="AE368"/>
  <c r="AE410" s="1"/>
  <c r="AH411"/>
  <c r="AI369"/>
  <c r="AL422"/>
  <c r="AL365"/>
  <c r="AL407" s="1"/>
  <c r="AN425"/>
  <c r="AN368"/>
  <c r="AN410" s="1"/>
  <c r="AP426"/>
  <c r="AP369"/>
  <c r="AT425"/>
  <c r="AT368"/>
  <c r="AT410" s="1"/>
  <c r="AV425"/>
  <c r="AV368"/>
  <c r="AV410" s="1"/>
  <c r="AW426"/>
  <c r="AW369"/>
  <c r="AM440"/>
  <c r="AQ436"/>
  <c r="AQ439"/>
  <c r="AX436"/>
  <c r="E118"/>
  <c r="N419"/>
  <c r="Z415"/>
  <c r="F291"/>
  <c r="Q425"/>
  <c r="Q368"/>
  <c r="Q410" s="1"/>
  <c r="T422"/>
  <c r="T365"/>
  <c r="T407" s="1"/>
  <c r="T426"/>
  <c r="T369"/>
  <c r="T411" s="1"/>
  <c r="W425"/>
  <c r="W368"/>
  <c r="W410" s="1"/>
  <c r="Z422"/>
  <c r="Z365"/>
  <c r="Z407" s="1"/>
  <c r="AJ422"/>
  <c r="AJ365"/>
  <c r="AJ407" s="1"/>
  <c r="AR422"/>
  <c r="AR365"/>
  <c r="AR407" s="1"/>
  <c r="AR426"/>
  <c r="AR369"/>
  <c r="AR411" s="1"/>
  <c r="AV426"/>
  <c r="AV369"/>
  <c r="AV411" s="1"/>
  <c r="X415"/>
  <c r="E295"/>
  <c r="E117"/>
  <c r="AQ418"/>
  <c r="V418"/>
  <c r="S365"/>
  <c r="AX418"/>
  <c r="R425"/>
  <c r="R368"/>
  <c r="R410" s="1"/>
  <c r="U422"/>
  <c r="V422" s="1"/>
  <c r="U365"/>
  <c r="U407" s="1"/>
  <c r="U426"/>
  <c r="U369"/>
  <c r="X425"/>
  <c r="Y425" s="1"/>
  <c r="X368"/>
  <c r="X410" s="1"/>
  <c r="AC411"/>
  <c r="AD369"/>
  <c r="AH422"/>
  <c r="AI422" s="1"/>
  <c r="AH365"/>
  <c r="AH407" s="1"/>
  <c r="AJ425"/>
  <c r="AJ368"/>
  <c r="AJ410" s="1"/>
  <c r="AL426"/>
  <c r="AM426" s="1"/>
  <c r="AL369"/>
  <c r="AP422"/>
  <c r="AQ422" s="1"/>
  <c r="AP365"/>
  <c r="AP407" s="1"/>
  <c r="AT422"/>
  <c r="AT365"/>
  <c r="AT407" s="1"/>
  <c r="AT426"/>
  <c r="AT369"/>
  <c r="AW422"/>
  <c r="AX422" s="1"/>
  <c r="AW365"/>
  <c r="AW407" s="1"/>
  <c r="X418"/>
  <c r="G83"/>
  <c r="G82"/>
  <c r="G90"/>
  <c r="AM368"/>
  <c r="AL25"/>
  <c r="E294"/>
  <c r="G89"/>
  <c r="G107"/>
  <c r="G284"/>
  <c r="E291"/>
  <c r="V425"/>
  <c r="S425"/>
  <c r="G129"/>
  <c r="G72"/>
  <c r="O418"/>
  <c r="N425"/>
  <c r="N368"/>
  <c r="N410" s="1"/>
  <c r="N422"/>
  <c r="N365"/>
  <c r="N407" s="1"/>
  <c r="Y117"/>
  <c r="S426"/>
  <c r="H309"/>
  <c r="K309"/>
  <c r="K312"/>
  <c r="G358"/>
  <c r="L312"/>
  <c r="AQ365"/>
  <c r="O313"/>
  <c r="K313"/>
  <c r="AI295"/>
  <c r="L309"/>
  <c r="L313"/>
  <c r="H313"/>
  <c r="H369" s="1"/>
  <c r="H411" s="1"/>
  <c r="I312"/>
  <c r="I313"/>
  <c r="I369" s="1"/>
  <c r="I411" s="1"/>
  <c r="J411" s="1"/>
  <c r="AI426"/>
  <c r="J117"/>
  <c r="S117"/>
  <c r="G164"/>
  <c r="AR302"/>
  <c r="AR29" s="1"/>
  <c r="G40"/>
  <c r="AD295"/>
  <c r="AD312"/>
  <c r="K415"/>
  <c r="M415" s="1"/>
  <c r="K419"/>
  <c r="N418"/>
  <c r="S415"/>
  <c r="Q302"/>
  <c r="Q29" s="1"/>
  <c r="W419"/>
  <c r="Z302"/>
  <c r="Z29" s="1"/>
  <c r="K418"/>
  <c r="T302"/>
  <c r="T29" s="1"/>
  <c r="F327"/>
  <c r="G61"/>
  <c r="AL425"/>
  <c r="AN426"/>
  <c r="AQ426" s="1"/>
  <c r="F439"/>
  <c r="H426"/>
  <c r="N415"/>
  <c r="T419"/>
  <c r="E326"/>
  <c r="G232"/>
  <c r="G259"/>
  <c r="G287"/>
  <c r="G97"/>
  <c r="G235"/>
  <c r="AV302"/>
  <c r="AV419"/>
  <c r="AV298"/>
  <c r="AE419"/>
  <c r="AU295"/>
  <c r="AD309"/>
  <c r="Z298"/>
  <c r="Z25" s="1"/>
  <c r="AJ298"/>
  <c r="AN302"/>
  <c r="AN29" s="1"/>
  <c r="G242"/>
  <c r="AM291"/>
  <c r="AQ295"/>
  <c r="AX295"/>
  <c r="AM309"/>
  <c r="G267"/>
  <c r="J291"/>
  <c r="AD294"/>
  <c r="AM294"/>
  <c r="AU294"/>
  <c r="G48"/>
  <c r="G62"/>
  <c r="G68"/>
  <c r="M118"/>
  <c r="E436"/>
  <c r="G340"/>
  <c r="E354"/>
  <c r="Y313"/>
  <c r="AI312"/>
  <c r="AQ312"/>
  <c r="G245"/>
  <c r="G396"/>
  <c r="Y312"/>
  <c r="E440"/>
  <c r="W301"/>
  <c r="W28" s="1"/>
  <c r="Y294"/>
  <c r="G207"/>
  <c r="U298"/>
  <c r="U25" s="1"/>
  <c r="Q301"/>
  <c r="Q28" s="1"/>
  <c r="S114"/>
  <c r="P118"/>
  <c r="AR301"/>
  <c r="AR28" s="1"/>
  <c r="I418"/>
  <c r="F351"/>
  <c r="G379"/>
  <c r="G383"/>
  <c r="G389"/>
  <c r="S313"/>
  <c r="V312"/>
  <c r="Y309"/>
  <c r="F440"/>
  <c r="P351"/>
  <c r="O436"/>
  <c r="F436" s="1"/>
  <c r="E439"/>
  <c r="G439" s="1"/>
  <c r="G37"/>
  <c r="G69"/>
  <c r="Y118"/>
  <c r="G122"/>
  <c r="G126"/>
  <c r="G168"/>
  <c r="K302"/>
  <c r="W302"/>
  <c r="AC301"/>
  <c r="AC28" s="1"/>
  <c r="G18" i="5"/>
  <c r="AP298" i="13"/>
  <c r="AP25" s="1"/>
  <c r="L418"/>
  <c r="AU309"/>
  <c r="AU422"/>
  <c r="AU426"/>
  <c r="G167"/>
  <c r="AI178"/>
  <c r="AJ301"/>
  <c r="G65"/>
  <c r="S422"/>
  <c r="Q298"/>
  <c r="Q25" s="1"/>
  <c r="G54"/>
  <c r="G13" i="5"/>
  <c r="P178" i="13"/>
  <c r="P294"/>
  <c r="G47"/>
  <c r="G44"/>
  <c r="P114"/>
  <c r="S178"/>
  <c r="H298"/>
  <c r="H301"/>
  <c r="H302"/>
  <c r="V355"/>
  <c r="S443"/>
  <c r="S447"/>
  <c r="AX443"/>
  <c r="AX447"/>
  <c r="Y443"/>
  <c r="AD333"/>
  <c r="AX312"/>
  <c r="G26" i="5"/>
  <c r="G25"/>
  <c r="G24"/>
  <c r="G23"/>
  <c r="G20"/>
  <c r="G19"/>
  <c r="G16"/>
  <c r="G15"/>
  <c r="G14"/>
  <c r="G12"/>
  <c r="AM295" i="13"/>
  <c r="AI294"/>
  <c r="AX291"/>
  <c r="AU291"/>
  <c r="G249"/>
  <c r="AQ294"/>
  <c r="AQ291"/>
  <c r="AD291"/>
  <c r="W298"/>
  <c r="W25" s="1"/>
  <c r="Y291"/>
  <c r="V294"/>
  <c r="V291"/>
  <c r="G203"/>
  <c r="M291"/>
  <c r="M178"/>
  <c r="M181"/>
  <c r="P181"/>
  <c r="S182"/>
  <c r="V182"/>
  <c r="Y182"/>
  <c r="AD178"/>
  <c r="AI181"/>
  <c r="AX181"/>
  <c r="I302"/>
  <c r="X302"/>
  <c r="AH302"/>
  <c r="AH29" s="1"/>
  <c r="AU425"/>
  <c r="Y447"/>
  <c r="J114"/>
  <c r="O298"/>
  <c r="X298"/>
  <c r="X25" s="1"/>
  <c r="AN419"/>
  <c r="H419"/>
  <c r="AW298"/>
  <c r="AW25" s="1"/>
  <c r="N301"/>
  <c r="Z419"/>
  <c r="Q419"/>
  <c r="H418"/>
  <c r="AP419"/>
  <c r="AC419"/>
  <c r="AD419" s="1"/>
  <c r="O415"/>
  <c r="F415" s="1"/>
  <c r="R301"/>
  <c r="R28" s="1"/>
  <c r="S28" s="1"/>
  <c r="U301"/>
  <c r="U28" s="1"/>
  <c r="AD426"/>
  <c r="AX439"/>
  <c r="AD351"/>
  <c r="N320"/>
  <c r="E327"/>
  <c r="P327"/>
  <c r="J313"/>
  <c r="E316"/>
  <c r="E309" s="1"/>
  <c r="AN298"/>
  <c r="AN25" s="1"/>
  <c r="AR298"/>
  <c r="AR25" s="1"/>
  <c r="S118"/>
  <c r="M117"/>
  <c r="V114"/>
  <c r="R298"/>
  <c r="R25" s="1"/>
  <c r="S25" s="1"/>
  <c r="AE298"/>
  <c r="AE25" s="1"/>
  <c r="AE302"/>
  <c r="AE29" s="1"/>
  <c r="G186"/>
  <c r="J118"/>
  <c r="Y178"/>
  <c r="P419"/>
  <c r="L301"/>
  <c r="F323"/>
  <c r="G323" s="1"/>
  <c r="F326"/>
  <c r="G288"/>
  <c r="S294"/>
  <c r="M440"/>
  <c r="P439"/>
  <c r="S436"/>
  <c r="AC425"/>
  <c r="AD425" s="1"/>
  <c r="AH425"/>
  <c r="AI425" s="1"/>
  <c r="AM425"/>
  <c r="AQ425"/>
  <c r="AX425"/>
  <c r="J355"/>
  <c r="M354"/>
  <c r="S351"/>
  <c r="M429"/>
  <c r="M433"/>
  <c r="P429"/>
  <c r="P433"/>
  <c r="S432"/>
  <c r="V429"/>
  <c r="V433"/>
  <c r="S181"/>
  <c r="M182"/>
  <c r="J178"/>
  <c r="J181"/>
  <c r="J182"/>
  <c r="O301"/>
  <c r="O302"/>
  <c r="P182"/>
  <c r="G125"/>
  <c r="AD117"/>
  <c r="G58"/>
  <c r="G51"/>
  <c r="M114"/>
  <c r="X301"/>
  <c r="X28" s="1"/>
  <c r="R419"/>
  <c r="U302"/>
  <c r="X419"/>
  <c r="Z301"/>
  <c r="AH298"/>
  <c r="AH419"/>
  <c r="AT302"/>
  <c r="G96"/>
  <c r="V309"/>
  <c r="S355"/>
  <c r="AX432"/>
  <c r="AM433"/>
  <c r="J446"/>
  <c r="M446"/>
  <c r="S446"/>
  <c r="G41"/>
  <c r="V419"/>
  <c r="AM419"/>
  <c r="K298"/>
  <c r="K301"/>
  <c r="N298"/>
  <c r="N25" s="1"/>
  <c r="T298"/>
  <c r="T25" s="1"/>
  <c r="AD181"/>
  <c r="AM178"/>
  <c r="AX178"/>
  <c r="AX182"/>
  <c r="G189"/>
  <c r="G200"/>
  <c r="G204"/>
  <c r="G210"/>
  <c r="G211"/>
  <c r="G239"/>
  <c r="G246"/>
  <c r="G256"/>
  <c r="G260"/>
  <c r="G274"/>
  <c r="I298"/>
  <c r="I301"/>
  <c r="J295"/>
  <c r="M294"/>
  <c r="M295"/>
  <c r="P291"/>
  <c r="S291"/>
  <c r="AQ333"/>
  <c r="Y354"/>
  <c r="F316"/>
  <c r="I309"/>
  <c r="I365" s="1"/>
  <c r="I407" s="1"/>
  <c r="H312"/>
  <c r="H368" s="1"/>
  <c r="H410" s="1"/>
  <c r="E319"/>
  <c r="AV14"/>
  <c r="O309"/>
  <c r="O365" s="1"/>
  <c r="O407" s="1"/>
  <c r="P316"/>
  <c r="AH301"/>
  <c r="AH28" s="1"/>
  <c r="AI117"/>
  <c r="AT301"/>
  <c r="AT28" s="1"/>
  <c r="AU117"/>
  <c r="AQ354"/>
  <c r="E181"/>
  <c r="AE301"/>
  <c r="AE28" s="1"/>
  <c r="F320"/>
  <c r="AJ302"/>
  <c r="AJ29" s="1"/>
  <c r="J294"/>
  <c r="R302"/>
  <c r="AI291"/>
  <c r="AP302"/>
  <c r="Y295"/>
  <c r="V178"/>
  <c r="P117"/>
  <c r="AT298"/>
  <c r="AT25" s="1"/>
  <c r="L298"/>
  <c r="Y181"/>
  <c r="T301"/>
  <c r="T28" s="1"/>
  <c r="H415"/>
  <c r="J415" s="1"/>
  <c r="L302"/>
  <c r="N302"/>
  <c r="L419"/>
  <c r="M419" s="1"/>
  <c r="G190"/>
  <c r="G55"/>
  <c r="AD114"/>
  <c r="AD118"/>
  <c r="AI114"/>
  <c r="AI118"/>
  <c r="AM114"/>
  <c r="AM117"/>
  <c r="AM118"/>
  <c r="AQ114"/>
  <c r="AQ117"/>
  <c r="AQ118"/>
  <c r="AU114"/>
  <c r="AU118"/>
  <c r="AC302"/>
  <c r="AI182"/>
  <c r="AL301"/>
  <c r="AL28" s="1"/>
  <c r="AL302"/>
  <c r="AQ178"/>
  <c r="AQ181"/>
  <c r="AQ182"/>
  <c r="AU178"/>
  <c r="AU181"/>
  <c r="AU182"/>
  <c r="AX294"/>
  <c r="AM354"/>
  <c r="J432"/>
  <c r="M432"/>
  <c r="M443"/>
  <c r="M447"/>
  <c r="P443"/>
  <c r="P447"/>
  <c r="V446"/>
  <c r="AX446"/>
  <c r="G132"/>
  <c r="S309"/>
  <c r="S312"/>
  <c r="P333"/>
  <c r="P334"/>
  <c r="S333"/>
  <c r="V333"/>
  <c r="J351"/>
  <c r="P355"/>
  <c r="S354"/>
  <c r="V351"/>
  <c r="AW301"/>
  <c r="AW28" s="1"/>
  <c r="G27" i="5"/>
  <c r="G28"/>
  <c r="G17"/>
  <c r="G10"/>
  <c r="F182" i="13"/>
  <c r="F181"/>
  <c r="G111"/>
  <c r="AV301"/>
  <c r="AV28" s="1"/>
  <c r="E178"/>
  <c r="AD182"/>
  <c r="AM182"/>
  <c r="AP301"/>
  <c r="AP28" s="1"/>
  <c r="G11" i="5"/>
  <c r="AM181" i="13"/>
  <c r="G86"/>
  <c r="AU419"/>
  <c r="AN301"/>
  <c r="AN28" s="1"/>
  <c r="G139"/>
  <c r="F178"/>
  <c r="AC298"/>
  <c r="N313"/>
  <c r="M313"/>
  <c r="C24" i="8"/>
  <c r="D5"/>
  <c r="D24" s="1"/>
  <c r="M312" i="13"/>
  <c r="M439"/>
  <c r="P436"/>
  <c r="V313"/>
  <c r="AD313"/>
  <c r="AI309"/>
  <c r="AI313"/>
  <c r="AM313"/>
  <c r="AQ309"/>
  <c r="AU312"/>
  <c r="AX309"/>
  <c r="J334"/>
  <c r="AX333"/>
  <c r="Z14"/>
  <c r="AE14"/>
  <c r="AX351"/>
  <c r="AX355"/>
  <c r="S440"/>
  <c r="E351"/>
  <c r="AR14"/>
  <c r="G330"/>
  <c r="P330"/>
  <c r="S330"/>
  <c r="Q13"/>
  <c r="S334"/>
  <c r="Y333"/>
  <c r="AD330"/>
  <c r="AD334"/>
  <c r="AM330"/>
  <c r="AM334"/>
  <c r="AQ330"/>
  <c r="AQ334"/>
  <c r="AU333"/>
  <c r="AU330"/>
  <c r="AU334"/>
  <c r="AX330"/>
  <c r="AX334"/>
  <c r="T14"/>
  <c r="AI351"/>
  <c r="AI355"/>
  <c r="AX354"/>
  <c r="J429"/>
  <c r="J433"/>
  <c r="P432"/>
  <c r="S429"/>
  <c r="S433"/>
  <c r="V432"/>
  <c r="AX429"/>
  <c r="AX433"/>
  <c r="AM429"/>
  <c r="AM432"/>
  <c r="J443"/>
  <c r="J447"/>
  <c r="P446"/>
  <c r="V443"/>
  <c r="V447"/>
  <c r="Y446"/>
  <c r="G447"/>
  <c r="O312"/>
  <c r="O368" s="1"/>
  <c r="O410" s="1"/>
  <c r="P319"/>
  <c r="F319"/>
  <c r="G333"/>
  <c r="F355"/>
  <c r="AM312"/>
  <c r="AQ313"/>
  <c r="AU313"/>
  <c r="AX313"/>
  <c r="J333"/>
  <c r="F334"/>
  <c r="G334" s="1"/>
  <c r="AI354"/>
  <c r="AM355"/>
  <c r="AU355"/>
  <c r="G429"/>
  <c r="G432"/>
  <c r="AU354"/>
  <c r="F354"/>
  <c r="G443"/>
  <c r="G446"/>
  <c r="E355"/>
  <c r="J354"/>
  <c r="M351"/>
  <c r="M355"/>
  <c r="P354"/>
  <c r="V354"/>
  <c r="Y351"/>
  <c r="Y355"/>
  <c r="AU351"/>
  <c r="AQ351"/>
  <c r="AQ355"/>
  <c r="J419" l="1"/>
  <c r="E419"/>
  <c r="I25"/>
  <c r="I426"/>
  <c r="V426"/>
  <c r="J369"/>
  <c r="E365"/>
  <c r="E407" s="1"/>
  <c r="Y25"/>
  <c r="I425"/>
  <c r="I368"/>
  <c r="I410" s="1"/>
  <c r="J410" s="1"/>
  <c r="AI365"/>
  <c r="AX365"/>
  <c r="AT411"/>
  <c r="AU369"/>
  <c r="V369"/>
  <c r="U411"/>
  <c r="AU365"/>
  <c r="AQ369"/>
  <c r="AP411"/>
  <c r="AM365"/>
  <c r="AM422"/>
  <c r="Y426"/>
  <c r="Y369"/>
  <c r="W411"/>
  <c r="W14" s="1"/>
  <c r="H28"/>
  <c r="K426"/>
  <c r="K369"/>
  <c r="K411" s="1"/>
  <c r="K29" s="1"/>
  <c r="AL411"/>
  <c r="AL29" s="1"/>
  <c r="AM29" s="1"/>
  <c r="AM369"/>
  <c r="AW411"/>
  <c r="AW29" s="1"/>
  <c r="AX369"/>
  <c r="R411"/>
  <c r="R29" s="1"/>
  <c r="S29" s="1"/>
  <c r="S369"/>
  <c r="AD365"/>
  <c r="N426"/>
  <c r="N369"/>
  <c r="N411" s="1"/>
  <c r="N29" s="1"/>
  <c r="O28"/>
  <c r="M309"/>
  <c r="O426"/>
  <c r="O369"/>
  <c r="O411" s="1"/>
  <c r="O29" s="1"/>
  <c r="H422"/>
  <c r="H365"/>
  <c r="H407" s="1"/>
  <c r="H10" s="1"/>
  <c r="Y365"/>
  <c r="AD422"/>
  <c r="V365"/>
  <c r="P368"/>
  <c r="O25"/>
  <c r="P25" s="1"/>
  <c r="V25"/>
  <c r="V28"/>
  <c r="N13"/>
  <c r="N28"/>
  <c r="P28" s="1"/>
  <c r="AD302"/>
  <c r="AC29"/>
  <c r="AD29" s="1"/>
  <c r="AI29"/>
  <c r="AU25"/>
  <c r="AQ25"/>
  <c r="AX28"/>
  <c r="AX302"/>
  <c r="AV29"/>
  <c r="AX29" s="1"/>
  <c r="AU302"/>
  <c r="AT29"/>
  <c r="AU29" s="1"/>
  <c r="AU28"/>
  <c r="V302"/>
  <c r="U29"/>
  <c r="V29" s="1"/>
  <c r="Q14"/>
  <c r="S302"/>
  <c r="M302"/>
  <c r="H14"/>
  <c r="H29"/>
  <c r="J29" s="1"/>
  <c r="AQ302"/>
  <c r="AP29"/>
  <c r="AQ29" s="1"/>
  <c r="X29"/>
  <c r="X14"/>
  <c r="AI415"/>
  <c r="AI368"/>
  <c r="AH25"/>
  <c r="AI25" s="1"/>
  <c r="AI28"/>
  <c r="AJ13"/>
  <c r="AJ28"/>
  <c r="AM28" s="1"/>
  <c r="AJ10"/>
  <c r="AJ25"/>
  <c r="AM25" s="1"/>
  <c r="AD415"/>
  <c r="AV10"/>
  <c r="AV25"/>
  <c r="AX25" s="1"/>
  <c r="AQ28"/>
  <c r="AU415"/>
  <c r="AD301"/>
  <c r="Z28"/>
  <c r="AD28" s="1"/>
  <c r="Y28"/>
  <c r="Z10"/>
  <c r="AD368"/>
  <c r="AC25"/>
  <c r="AD25" s="1"/>
  <c r="AQ415"/>
  <c r="Y419"/>
  <c r="AM415"/>
  <c r="AM298"/>
  <c r="P418"/>
  <c r="G117"/>
  <c r="L426"/>
  <c r="M426" s="1"/>
  <c r="L369"/>
  <c r="L425"/>
  <c r="L368"/>
  <c r="L410" s="1"/>
  <c r="L28" s="1"/>
  <c r="L422"/>
  <c r="L365"/>
  <c r="L407" s="1"/>
  <c r="L25" s="1"/>
  <c r="P365"/>
  <c r="K422"/>
  <c r="K365"/>
  <c r="K425"/>
  <c r="K368"/>
  <c r="K410" s="1"/>
  <c r="K13" s="1"/>
  <c r="Y415"/>
  <c r="P415"/>
  <c r="M418"/>
  <c r="J368"/>
  <c r="Y368"/>
  <c r="AQ368"/>
  <c r="AU368"/>
  <c r="S368"/>
  <c r="AR10"/>
  <c r="P369"/>
  <c r="P320"/>
  <c r="AX298"/>
  <c r="AX368"/>
  <c r="E320"/>
  <c r="V298"/>
  <c r="V368"/>
  <c r="AN14"/>
  <c r="H425"/>
  <c r="O422"/>
  <c r="P422" s="1"/>
  <c r="I422"/>
  <c r="P298"/>
  <c r="F313"/>
  <c r="F369" s="1"/>
  <c r="F411" s="1"/>
  <c r="G327"/>
  <c r="AQ419"/>
  <c r="O425"/>
  <c r="H13"/>
  <c r="E312"/>
  <c r="E368" s="1"/>
  <c r="E410" s="1"/>
  <c r="G326"/>
  <c r="J418"/>
  <c r="K14"/>
  <c r="N14"/>
  <c r="Q10"/>
  <c r="Z13"/>
  <c r="G118"/>
  <c r="AP10"/>
  <c r="AQ298"/>
  <c r="AI419"/>
  <c r="W10"/>
  <c r="AE13"/>
  <c r="AD298"/>
  <c r="AM301"/>
  <c r="AE10"/>
  <c r="Y301"/>
  <c r="W13"/>
  <c r="S419"/>
  <c r="AN13"/>
  <c r="F419"/>
  <c r="AU410"/>
  <c r="AM302"/>
  <c r="P302"/>
  <c r="E422"/>
  <c r="AI302"/>
  <c r="G436"/>
  <c r="V410"/>
  <c r="G440"/>
  <c r="X10"/>
  <c r="AT14"/>
  <c r="AU14" s="1"/>
  <c r="F426"/>
  <c r="F302"/>
  <c r="AU298"/>
  <c r="J301"/>
  <c r="Y302"/>
  <c r="AU301"/>
  <c r="T13"/>
  <c r="G294"/>
  <c r="F301"/>
  <c r="G291"/>
  <c r="AI298"/>
  <c r="E302"/>
  <c r="V415"/>
  <c r="AV13"/>
  <c r="AX426"/>
  <c r="E426"/>
  <c r="V301"/>
  <c r="Y298"/>
  <c r="S301"/>
  <c r="T10"/>
  <c r="Y418"/>
  <c r="G114"/>
  <c r="E298"/>
  <c r="E25" s="1"/>
  <c r="AX301"/>
  <c r="J302"/>
  <c r="J298"/>
  <c r="S298"/>
  <c r="AX415"/>
  <c r="P301"/>
  <c r="E418"/>
  <c r="AX419"/>
  <c r="AN10"/>
  <c r="E301"/>
  <c r="E28" s="1"/>
  <c r="AH13"/>
  <c r="Y411"/>
  <c r="AJ14"/>
  <c r="AQ407"/>
  <c r="AI410"/>
  <c r="N10"/>
  <c r="P426"/>
  <c r="AT13"/>
  <c r="G295"/>
  <c r="M301"/>
  <c r="G182"/>
  <c r="M298"/>
  <c r="G181"/>
  <c r="E415"/>
  <c r="J312"/>
  <c r="F309"/>
  <c r="F365" s="1"/>
  <c r="F407" s="1"/>
  <c r="G316"/>
  <c r="AI301"/>
  <c r="P309"/>
  <c r="J309"/>
  <c r="F418"/>
  <c r="AQ301"/>
  <c r="F298"/>
  <c r="G351"/>
  <c r="G178"/>
  <c r="AM407"/>
  <c r="AL10"/>
  <c r="E313"/>
  <c r="E369" s="1"/>
  <c r="E411" s="1"/>
  <c r="U13"/>
  <c r="P313"/>
  <c r="G354"/>
  <c r="AX410"/>
  <c r="AW13"/>
  <c r="AD407"/>
  <c r="AC10"/>
  <c r="S411"/>
  <c r="R14"/>
  <c r="S407"/>
  <c r="R10"/>
  <c r="V411"/>
  <c r="U14"/>
  <c r="V14" s="1"/>
  <c r="F312"/>
  <c r="F368" s="1"/>
  <c r="F410" s="1"/>
  <c r="G319"/>
  <c r="P312"/>
  <c r="AT10"/>
  <c r="AU407"/>
  <c r="AQ411"/>
  <c r="AP14"/>
  <c r="G433"/>
  <c r="G355"/>
  <c r="J426"/>
  <c r="AD411"/>
  <c r="AC14"/>
  <c r="AD14" s="1"/>
  <c r="L10"/>
  <c r="V407"/>
  <c r="U10"/>
  <c r="AM410"/>
  <c r="AL13"/>
  <c r="AM13" s="1"/>
  <c r="I14"/>
  <c r="J14" s="1"/>
  <c r="AM411"/>
  <c r="AL14"/>
  <c r="I13"/>
  <c r="AM10" l="1"/>
  <c r="J365"/>
  <c r="H25"/>
  <c r="J25" s="1"/>
  <c r="E29"/>
  <c r="I28"/>
  <c r="J28" s="1"/>
  <c r="F25"/>
  <c r="G25" s="1"/>
  <c r="P29"/>
  <c r="Y14"/>
  <c r="F28"/>
  <c r="G28" s="1"/>
  <c r="K28"/>
  <c r="M28" s="1"/>
  <c r="G411"/>
  <c r="G365"/>
  <c r="W29"/>
  <c r="Y29" s="1"/>
  <c r="F29"/>
  <c r="S14"/>
  <c r="AU10"/>
  <c r="AD10"/>
  <c r="G426"/>
  <c r="G410"/>
  <c r="M422"/>
  <c r="G369"/>
  <c r="F425"/>
  <c r="M425"/>
  <c r="L411"/>
  <c r="L29" s="1"/>
  <c r="M29" s="1"/>
  <c r="M369"/>
  <c r="G312"/>
  <c r="G368"/>
  <c r="E425"/>
  <c r="K407"/>
  <c r="K25" s="1"/>
  <c r="M25" s="1"/>
  <c r="M365"/>
  <c r="M368"/>
  <c r="J13"/>
  <c r="G320"/>
  <c r="AQ14"/>
  <c r="AU411"/>
  <c r="J425"/>
  <c r="E13"/>
  <c r="Y407"/>
  <c r="G313"/>
  <c r="S10"/>
  <c r="AQ10"/>
  <c r="AI13"/>
  <c r="Y10"/>
  <c r="AM14"/>
  <c r="G419"/>
  <c r="AR13"/>
  <c r="AU13" s="1"/>
  <c r="G302"/>
  <c r="V13"/>
  <c r="AX13"/>
  <c r="V10"/>
  <c r="E10"/>
  <c r="G298"/>
  <c r="G415"/>
  <c r="J422"/>
  <c r="F422"/>
  <c r="G418"/>
  <c r="G301"/>
  <c r="E428"/>
  <c r="G309"/>
  <c r="F427"/>
  <c r="E14"/>
  <c r="AD410"/>
  <c r="AC13"/>
  <c r="AD13" s="1"/>
  <c r="AQ410"/>
  <c r="AP13"/>
  <c r="AQ13" s="1"/>
  <c r="AH10"/>
  <c r="AI10" s="1"/>
  <c r="AI407"/>
  <c r="J407"/>
  <c r="I10"/>
  <c r="J10" s="1"/>
  <c r="O10"/>
  <c r="P10" s="1"/>
  <c r="P407"/>
  <c r="AX407"/>
  <c r="AW10"/>
  <c r="AX10" s="1"/>
  <c r="AI411"/>
  <c r="AH14"/>
  <c r="AI14" s="1"/>
  <c r="P425"/>
  <c r="P410"/>
  <c r="O13"/>
  <c r="P13" s="1"/>
  <c r="L13"/>
  <c r="M13" s="1"/>
  <c r="M410"/>
  <c r="P411"/>
  <c r="O14"/>
  <c r="P14" s="1"/>
  <c r="S410"/>
  <c r="R13"/>
  <c r="S13" s="1"/>
  <c r="Y410"/>
  <c r="X13"/>
  <c r="Y13" s="1"/>
  <c r="AX411"/>
  <c r="AW14"/>
  <c r="AX14" s="1"/>
  <c r="G29" l="1"/>
  <c r="G425"/>
  <c r="L14"/>
  <c r="M14" s="1"/>
  <c r="M411"/>
  <c r="M407"/>
  <c r="K10"/>
  <c r="M10" s="1"/>
  <c r="G422"/>
  <c r="F428"/>
  <c r="G428" s="1"/>
  <c r="F14"/>
  <c r="G14" s="1"/>
  <c r="G407" l="1"/>
  <c r="F10"/>
  <c r="G10" s="1"/>
  <c r="F13"/>
  <c r="G13" s="1"/>
</calcChain>
</file>

<file path=xl/sharedStrings.xml><?xml version="1.0" encoding="utf-8"?>
<sst xmlns="http://schemas.openxmlformats.org/spreadsheetml/2006/main" count="1243" uniqueCount="443">
  <si>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</si>
  <si>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</si>
  <si>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</si>
  <si>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</si>
  <si>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</si>
  <si>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</si>
  <si>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</si>
  <si>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</si>
  <si>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</si>
  <si>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</si>
  <si>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</si>
  <si>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</si>
  <si>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</si>
  <si>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</si>
  <si>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</si>
  <si>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</si>
  <si>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</si>
  <si>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</si>
  <si>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</si>
  <si>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</si>
  <si>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</si>
  <si>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</si>
  <si>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</si>
  <si>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</si>
  <si>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</si>
  <si>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</si>
  <si>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</si>
  <si>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</si>
  <si>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</si>
  <si>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</si>
  <si>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</si>
  <si>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</si>
  <si>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</si>
  <si>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</si>
  <si>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</si>
  <si>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</si>
  <si>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</si>
  <si>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</si>
  <si>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</si>
  <si>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</si>
  <si>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</si>
  <si>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</si>
  <si>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</si>
  <si>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</si>
  <si>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</si>
  <si>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</si>
  <si>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</si>
  <si>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</si>
  <si>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</si>
  <si>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</si>
  <si>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</si>
  <si>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</si>
  <si>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</si>
  <si>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</si>
  <si>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</si>
  <si>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</si>
  <si>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</si>
  <si>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</si>
  <si>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</si>
  <si>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</si>
  <si>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</si>
  <si>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</si>
  <si>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</si>
  <si>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</si>
  <si>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</si>
  <si>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</si>
  <si>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</si>
  <si>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</si>
  <si>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</si>
  <si>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</si>
  <si>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</si>
  <si>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</si>
  <si>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</si>
  <si>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</si>
  <si>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</si>
  <si>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</si>
  <si>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</si>
  <si>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</si>
  <si>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</si>
  <si>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</si>
  <si>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</si>
  <si>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</si>
  <si>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</si>
  <si>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</si>
  <si>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</si>
  <si>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</si>
  <si>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</si>
  <si>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</si>
  <si>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</si>
  <si>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</si>
  <si>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</si>
  <si>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</si>
  <si>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</si>
  <si>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</si>
  <si>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</si>
  <si>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</si>
  <si>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</si>
  <si>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</si>
  <si>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</si>
  <si>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</si>
  <si>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</si>
  <si>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</si>
  <si>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</si>
  <si>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</si>
  <si>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</si>
  <si>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</si>
  <si>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</si>
  <si>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</si>
  <si>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</si>
  <si>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</si>
  <si>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</si>
  <si>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</si>
  <si>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</si>
  <si>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</si>
  <si>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</si>
  <si>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</si>
  <si>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</si>
  <si>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</si>
  <si>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</si>
  <si>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</si>
  <si>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</si>
  <si>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</si>
  <si>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</si>
  <si>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</si>
  <si>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</si>
  <si>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</si>
  <si>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</si>
  <si>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</si>
  <si>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</si>
  <si>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</si>
  <si>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</si>
  <si>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</si>
  <si>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</si>
  <si>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</si>
  <si>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</si>
  <si>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</si>
  <si>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</si>
  <si>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</si>
  <si>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</si>
  <si>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</si>
  <si>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</si>
  <si>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</si>
  <si>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</si>
  <si>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</si>
  <si>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</si>
  <si>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</si>
  <si>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</si>
  <si>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</si>
  <si>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</si>
  <si>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</si>
  <si>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</si>
  <si>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</si>
  <si>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</si>
  <si>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</si>
  <si>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</si>
  <si>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</si>
  <si>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</si>
  <si>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</si>
  <si>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</si>
  <si>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</si>
  <si>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</si>
  <si>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</si>
  <si>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</si>
  <si>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</si>
  <si>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</si>
  <si>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</si>
  <si>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</si>
  <si>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</si>
  <si>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</si>
  <si>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</si>
  <si>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</si>
  <si>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</si>
  <si>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</si>
  <si>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</si>
  <si>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</si>
  <si>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</si>
  <si>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</si>
  <si>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</si>
  <si>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</si>
  <si>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</si>
  <si>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</si>
  <si>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</si>
  <si>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</si>
  <si>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</si>
  <si>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</si>
  <si>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</si>
  <si>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</si>
  <si>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</si>
  <si>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</si>
  <si>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</si>
  <si>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</si>
  <si>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</si>
  <si>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</si>
  <si>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</si>
  <si>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</si>
  <si>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</si>
  <si>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</si>
  <si>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</si>
  <si>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</si>
  <si>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</si>
  <si>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</si>
  <si>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</si>
  <si>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</si>
  <si>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</si>
  <si>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</si>
  <si>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</si>
  <si>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</si>
  <si>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</si>
  <si>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</si>
  <si>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</si>
  <si>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</si>
  <si>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</si>
  <si>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</si>
  <si>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</si>
  <si>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</si>
  <si>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</si>
  <si>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</si>
  <si>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</si>
  <si>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</si>
  <si>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</si>
  <si>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</si>
  <si>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</si>
  <si>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</si>
  <si>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</si>
  <si>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</si>
  <si>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</si>
  <si>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</si>
  <si>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</si>
  <si>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</si>
  <si>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</si>
  <si>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</si>
  <si>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</si>
  <si>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</si>
  <si>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</si>
  <si>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</si>
  <si>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</si>
  <si>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</si>
  <si>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</si>
  <si>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</si>
  <si>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</si>
  <si>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</si>
  <si>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</si>
  <si>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</si>
  <si>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</si>
  <si>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</si>
  <si>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</si>
  <si>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</si>
  <si>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</si>
  <si>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</si>
  <si>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</si>
  <si>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Исполнитель___________________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</si>
  <si>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</si>
  <si>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</si>
  <si>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</si>
  <si>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</si>
  <si>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</si>
  <si>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</si>
  <si>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</si>
  <si>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</si>
  <si>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</si>
  <si>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</si>
  <si>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</si>
  <si>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Подпрограмма 1 − Социальная поддержка жителей Нижневартовского района</t>
  </si>
  <si>
    <t>1.4</t>
  </si>
  <si>
    <t>1.7</t>
  </si>
  <si>
    <t>1.8.</t>
  </si>
  <si>
    <t>1.10.</t>
  </si>
  <si>
    <t>2.6.</t>
  </si>
  <si>
    <t>2.7.</t>
  </si>
  <si>
    <t>2.8.</t>
  </si>
  <si>
    <t>2.9.</t>
  </si>
  <si>
    <t>2.10.</t>
  </si>
  <si>
    <t>2.12.</t>
  </si>
  <si>
    <t>2.13.</t>
  </si>
  <si>
    <t>Подпрограмма II «Доступная среда в Нижневартовском районе»</t>
  </si>
  <si>
    <t>2.1.1.</t>
  </si>
  <si>
    <t>2.1.1.1.</t>
  </si>
  <si>
    <t>2.1.1.2.</t>
  </si>
  <si>
    <t>2.2.1.</t>
  </si>
  <si>
    <t xml:space="preserve">Ответственный исполнитель (управление по вопросам социальной сферы администрации района)
</t>
  </si>
  <si>
    <t xml:space="preserve">Единовременная материальная выплата ко Дню снятия блокады города Ленинграда (1944 год)
</t>
  </si>
  <si>
    <t>управление по вопросам социальной сферы администрации района</t>
  </si>
  <si>
    <t>Единовременная материальная выплата ко Дню памяти о россиянах, исполнявших служебный долг за пределами Отечества</t>
  </si>
  <si>
    <t>Единовременная материальная выплата к Международному дню освобождения узников фашистских концлагерей</t>
  </si>
  <si>
    <t>Единовременная материальная выплата ко Дню памяти погибших в радиационных авариях и катастрофах</t>
  </si>
  <si>
    <t>Мероприятия, посвященные Дню снятия блокады города Ленинграда (27 января 1944 года)</t>
  </si>
  <si>
    <t>Мероприятия, посвященные Дню памяти о россиянах, исполнявших служебный долг за пределами Отечества</t>
  </si>
  <si>
    <t>Мероприятия, посвященные Международному дню освобождения узников фашистских концлагерей (11 апреля)</t>
  </si>
  <si>
    <t>Мероприятия, посвященные Дню Победы в Великой Отечественной войне 1941–1945 годов (09 мая)</t>
  </si>
  <si>
    <t>Мероприятия, посвященные Дню семьи (15 мая)</t>
  </si>
  <si>
    <t>Мероприятия, посвященные Дню памяти и скорби (22 июня)</t>
  </si>
  <si>
    <t>Праздник «Встреча двух поколений», посвященный Дню молодежи</t>
  </si>
  <si>
    <t>Мероприятия, посвященные Дню семьи, любви и верности (08 июля)</t>
  </si>
  <si>
    <t>Мероприятия, посвященные Дню пожилых людей (01 октября)</t>
  </si>
  <si>
    <t>Мероприятия, посвященные Дню матери (ноябрь)</t>
  </si>
  <si>
    <t>Мероприятия, посвященные Международному дню инвалидов (03 декабря)</t>
  </si>
  <si>
    <t>Новогодний бал для граждан старшего поколения</t>
  </si>
  <si>
    <t>Экскурсионные туры для граждан старшего поколения</t>
  </si>
  <si>
    <t>Создание доступной среды в учреждениях культуры</t>
  </si>
  <si>
    <t>Социокультурная реабилитация средствами физической культуры и спорта</t>
  </si>
  <si>
    <t>отдел по физической культуре и спорту администрации района</t>
  </si>
  <si>
    <t xml:space="preserve">управление по вопросам социальной сферы администрации района;
управление образования и молодежной политики администрации района
</t>
  </si>
  <si>
    <t>управление образования и молодежной политики администрации района</t>
  </si>
  <si>
    <t xml:space="preserve">Единовременная материальная выплата ко Дню матери </t>
  </si>
  <si>
    <t xml:space="preserve">Единовременная материальная выплата ко Дню пожилых людей </t>
  </si>
  <si>
    <t>Единовременная материальная выплата на заготовку плодоовощной продукции</t>
  </si>
  <si>
    <t>Подпрограмма I «Социальная поддержка жителей Нижневартовского района»</t>
  </si>
  <si>
    <t>Количество граждан района, получивших единовременные материальные выплаты к праздничным и знаменательным датам (чел.)</t>
  </si>
  <si>
    <t>Количество граждан района, получивших единовременную материальную помощь в связи с трудной, экстремальной жизненной ситуацией либо чрезвычайной ситуацией (чел.)</t>
  </si>
  <si>
    <t>Единовременная материальная выплата к Международному дню инвалидов</t>
  </si>
  <si>
    <t>Оказание единовременной материальной помощи гражданам, оказавшимся в трудной, экстремальной жизненной ситуации либо в чрезвычайной ситуации</t>
  </si>
  <si>
    <t>Единовременная материальная выплата ко Дню Победы в Великой Отечественной войне 1941–1945 го-дов</t>
  </si>
  <si>
    <t>Цель 1. Создание условий для поддержания стабильного качества жизни пожилых людей, инвалидов, граждан других
категорий путем оказания социальной помощи и социальной поддержки.</t>
  </si>
  <si>
    <t>Задача 1. Усиление социальной защиты уязвимых групп населения путем предоставления адресной социальной помощи</t>
  </si>
  <si>
    <t>Основное мероприятие 1.1. Оказание единовременной материальной выплаты отдельным категориям граждан к памятным и праздничным датам</t>
  </si>
  <si>
    <t>Основное мероприятие 1.2. Обеспечение адресного подхода к определению права на социальную помощь и социальную поддержку</t>
  </si>
  <si>
    <t>Итого по основному мероприятию 1.1.</t>
  </si>
  <si>
    <t>1.2.1.</t>
  </si>
  <si>
    <t>1.2.2.</t>
  </si>
  <si>
    <t>1.2.3.</t>
  </si>
  <si>
    <t>1.2.4.</t>
  </si>
  <si>
    <t>1.2.5.</t>
  </si>
  <si>
    <t>1.2.6.</t>
  </si>
  <si>
    <t>1.2.7.</t>
  </si>
  <si>
    <t>Итого по основному мероприятию 1.2.</t>
  </si>
  <si>
    <t>Основное мероприятие 1.3. Организация и проведение культурно-массовых мероприятий для отдельных категорий граждан</t>
  </si>
  <si>
    <t>Цель 2. Формирование условий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</si>
  <si>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Задача 1. 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</si>
  <si>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2.1.2.</t>
  </si>
  <si>
    <t>2.1.2.1.</t>
  </si>
  <si>
    <t>2.1.3.</t>
  </si>
  <si>
    <t>2.1.3.1.</t>
  </si>
  <si>
    <t>Обследование объектов социальной инфраструктуры района с целью объективной оценки состояния доступности, выявление существующих ограничений и барьеров для инвалидов и маломобильных групп населения, разработки мер по поэтапному устранению существующих ограничений барьеров</t>
  </si>
  <si>
    <t>2.2.2.</t>
  </si>
  <si>
    <t>Социокультурная реабилитация средствами культуры и искусства, организация постоянно действующих выставок фотографий и художественного творчества лиц с ограниченными возможностями здоровья</t>
  </si>
  <si>
    <t>2.2.3.</t>
  </si>
  <si>
    <t>Итого по Основному мероприятию 2.2.</t>
  </si>
  <si>
    <t>Итого по основному мероприятию 2.1.</t>
  </si>
  <si>
    <t>Создание доступной среды в учреждениях физической культуры и спорта</t>
  </si>
  <si>
    <t xml:space="preserve">Соисполнитель 1 (управление образования и молодежной политики администрации района)
</t>
  </si>
  <si>
    <t>Итого по основному мероприятию 1.3.</t>
  </si>
  <si>
    <t>Количество неработающих пенсионеров, отработавших 10 и более лет на территории района, не включенных в региональный регистр получателей мер социальной поддержки, получивших санаторно-курортные путевки (путевки)</t>
  </si>
  <si>
    <t>Количество граждан, принявших участие в культурно-досуговых и физкультурно-оздоровительных мероприятиях (чел.)</t>
  </si>
  <si>
    <t>Число граждан старшего поколения, получивших социальную поддержку в виде участия в туристических программах (чел.)</t>
  </si>
  <si>
    <t>Количество студентов, получающих оплату за обучение (чел.)</t>
  </si>
  <si>
    <t>Обеспечение граждан мерами социальной поддержки и социальной помощи, предоставляемых в полном объеме от числа назначенных единовременных материальных выплат (%)</t>
  </si>
  <si>
    <t>Доля отдельных категорий граждан, вовлеченных в социально значимые мероприятия, по отношению к общей численности указанной категории лиц (%)</t>
  </si>
  <si>
    <t>Количество образовательных учреждений, материально-техническая база которых позволяет реализовать обучение детей с ограниченными возможностями здоровья (шт.)</t>
  </si>
  <si>
    <t>Исполнитель:</t>
  </si>
  <si>
    <t>______________</t>
  </si>
  <si>
    <t>Количество инвалидов, получивших единовременную материальную помощь, компьютерную, бытовую технику, мебель и технические средства реабилитации</t>
  </si>
  <si>
    <t>Количество отдельных категорий граждан района, получивших социальную поддержку из бюджета района в виде бес-платной подписки на районную газету «Новости Приобья» (чел.)</t>
  </si>
  <si>
    <t>Единовременная материальная выплата ко Дню образования Нижневартовского района</t>
  </si>
  <si>
    <t>Создание условий для обучения студентов в рамках оплаты за обучение и частичного возмещения денежных средств, затраченных гражданами на оплату обучения в учреждениях про-фессионального образования</t>
  </si>
  <si>
    <t xml:space="preserve"> 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</si>
  <si>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</si>
  <si>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</si>
  <si>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</si>
  <si>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</si>
  <si>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</si>
  <si>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</si>
  <si>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</si>
  <si>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</si>
  <si>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</si>
  <si>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</si>
  <si>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</si>
  <si>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</si>
  <si>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</si>
  <si>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</si>
  <si>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</si>
  <si>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</si>
  <si>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</si>
  <si>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</si>
  <si>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</si>
  <si>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</si>
  <si>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</si>
  <si>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</si>
  <si>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</si>
  <si>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</si>
  <si>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</si>
  <si>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</si>
  <si>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</si>
  <si>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</si>
  <si>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</si>
  <si>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</si>
  <si>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</si>
  <si>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</si>
  <si>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</si>
  <si>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</si>
  <si>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</si>
  <si>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</si>
  <si>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1.2.8.</t>
  </si>
  <si>
    <t>ост-к</t>
  </si>
  <si>
    <t>всего спонс.</t>
  </si>
  <si>
    <t>Руководитель программы:</t>
  </si>
  <si>
    <t>Предоставление социальной поддержки инвалидам в виде единовременной материальной помощи, в виде приобретения компьютерной, бытовой техники и технических средств реабилитации в рамках проведения районной акции милосердия «Душевное богатство», посвященной Международному дню инвалидов</t>
  </si>
  <si>
    <t>Эффективность расходования бюджетных средств (%)</t>
  </si>
  <si>
    <t>Доля граждан с ограниченными возможностями жизнедеятельности, воспользовавшихся услугами культуры (%)</t>
  </si>
  <si>
    <t>Доля граждан с ограниченными возможностями здоровья, систематически занимающихся физической культурой и спортом (%)</t>
  </si>
  <si>
    <t>Увеличение доли объектов учреждений образования, культуры, физической культуры и спорта района, обеспеченных условиями доступа услуг для инвалидов и других маломобильных групп населения (%)</t>
  </si>
  <si>
    <t xml:space="preserve">Основное мероприятие 2.1. 
Повышение уровня доступности объектов и услуг в приоритетных сферах жизнедеятельности инвалидов и маломобильных групп населения
</t>
  </si>
  <si>
    <t xml:space="preserve">Создание доступной среды в учреждениях образования: </t>
  </si>
  <si>
    <t xml:space="preserve">Приобретение мнемосхем для  муниципальных бюджетных образовательных учреждений  </t>
  </si>
  <si>
    <t>управление культуры администрации района</t>
  </si>
  <si>
    <t>2.1.2.2.</t>
  </si>
  <si>
    <t>Оснащение учреждений  культуры специальным реабилитационным оборудованием для создания универсальной безбарьерной среды для лиц с ограниченными возможностями здоровья</t>
  </si>
  <si>
    <t>Обеспечение удобства в использовании инвалидами специальных мест (реконструкция душевых в бассейне МАОУ ДО «Новоаганская ДЮСШ «Олимп», оборудование зон парковок автомобиля инвалида перед МАОУ ДО «СДЮСШОР НР», МАОУ ДО «Новоаганская ДЮСШ «Олимп»)</t>
  </si>
  <si>
    <t xml:space="preserve">Основное мероприятие 2.2.
Формирование позитивного отношения к проблемам инвалидов и к проблеме обеспечения доступной среды жизнедеятельности для маломобильных групп населения
</t>
  </si>
  <si>
    <t xml:space="preserve">Соисполнитель 2 (управление культуры администрации района)
</t>
  </si>
  <si>
    <t xml:space="preserve">Соисполнитель 3  (отдел по физической культуре и спорту администрации района)
</t>
  </si>
  <si>
    <t>Приобретение санаторно-курортных путевок неработающим пенсионерам, отработавшим 10 и более лет на территории района, не включенным в федеральный и региональный регистры получателей мер социальной поддержки, постоянно зарегистрированным по месту жительства в районе</t>
  </si>
  <si>
    <t xml:space="preserve">Социальная помощь отдельным категориям граждан в виде бесплатной подписки на годовой комплект районной газеты «Новости Приобья» </t>
  </si>
  <si>
    <t>количество дополнительных услуг, оказываемые учреждениями образования, культуры, физической культуры и спорта района, обеспеченных беспрепятственным доступом для инвалидов и других маломобильных групп населения (шт.)</t>
  </si>
  <si>
    <t>Оснащение учреждений библиотечной системы специальным реабилитационным оборудованием для создания универсальной безбарьерной среды для лиц с ограниченными возможностями здоровья</t>
  </si>
  <si>
    <t>2.11.</t>
  </si>
  <si>
    <t>О.В. Удод</t>
  </si>
  <si>
    <r>
      <t>Исполнитель____________________________(____</t>
    </r>
    <r>
      <rPr>
        <u/>
        <sz val="16"/>
        <rFont val="Times New Roman"/>
        <family val="1"/>
        <charset val="204"/>
      </rPr>
      <t>О.В. Удод</t>
    </r>
    <r>
      <rPr>
        <sz val="16"/>
        <rFont val="Times New Roman"/>
        <family val="1"/>
        <charset val="204"/>
      </rPr>
      <t>____)</t>
    </r>
  </si>
  <si>
    <t>тел. 49-87-07 (13-07)</t>
  </si>
  <si>
    <t>(13-07)</t>
  </si>
  <si>
    <t>тел. 49-87-07</t>
  </si>
  <si>
    <t>Почтовые и банковские расходы для перечисления адресной социальной помощи в виде единовременных ма-териальных выплат отдельным категориям граждан района</t>
  </si>
  <si>
    <t>«Социальная поддержка жителей Нижневартовского района на 2018–2025 годы и на период до 2030 года"</t>
  </si>
  <si>
    <t>Подпрограмма 2 «Доступная среда в Нижневартовском районе».</t>
  </si>
  <si>
    <t>Целевые показатели муниципальной программы «Социальная поддержка жителей Нижневартовского района на 2018–2025 годы и на период до 2030 года"</t>
  </si>
  <si>
    <t>Значение показателя на 2018 год</t>
  </si>
  <si>
    <r>
      <t>план
на _</t>
    </r>
    <r>
      <rPr>
        <b/>
        <u/>
        <sz val="12"/>
        <rFont val="Times New Roman"/>
        <family val="1"/>
        <charset val="204"/>
      </rPr>
      <t xml:space="preserve">2018 </t>
    </r>
    <r>
      <rPr>
        <b/>
        <sz val="12"/>
        <rFont val="Times New Roman"/>
        <family val="1"/>
        <charset val="204"/>
      </rPr>
      <t>год</t>
    </r>
  </si>
  <si>
    <t>1.11.</t>
  </si>
  <si>
    <t>2.14.</t>
  </si>
  <si>
    <t>Экскурсионные поездки по территории Нижневартовского района для граждан старшего поколения, приуроченные к празднованию 90-летия образования Нижневартовского района</t>
  </si>
  <si>
    <t>УпоВСС, управление культуры, МОО ВИП</t>
  </si>
  <si>
    <t>В феврале 2018 года МБОУ «Новоаганская ОСШ им. маршала Советского Союза Г.К. Жукова» приобретены мнемосхемы.</t>
  </si>
  <si>
    <t>Меры социальной поддержки гражданам, которым присвоено звание "Почетный гражданин Нижневартовского района"</t>
  </si>
  <si>
    <t>УпоВСС; Упр. организации деятельности, Упр. Культуры</t>
  </si>
  <si>
    <t>115,11 руб.</t>
  </si>
  <si>
    <t xml:space="preserve">ост-к </t>
  </si>
  <si>
    <t xml:space="preserve">Соисполнитель 4 </t>
  </si>
  <si>
    <t>1,70 - денежные средства планируется перераспределить на основное мероприятие 1.3. подпрограммы 1</t>
  </si>
  <si>
    <t>Приобретение новогодних подарков для отдельных категорий граждан</t>
  </si>
  <si>
    <r>
      <t xml:space="preserve">"Социальная поддержка жителей Нижневартовского района на 2018–2025 годы и на период до 2030 года" (постановление администрации района от 22.11.2016 № 2700) </t>
    </r>
    <r>
      <rPr>
        <b/>
        <sz val="16"/>
        <color indexed="56"/>
        <rFont val="Times New Roman"/>
        <family val="1"/>
        <charset val="204"/>
      </rPr>
      <t>(постановление администрации района от 23.10.2018 № 2379)</t>
    </r>
  </si>
  <si>
    <t>Н.С. Войтенкова</t>
  </si>
  <si>
    <t>Руководитель  __________________________ (Н.С. Войтенкова)</t>
  </si>
  <si>
    <r>
      <rPr>
        <b/>
        <sz val="12"/>
        <rFont val="Times New Roman"/>
        <family val="1"/>
        <charset val="204"/>
      </rPr>
      <t xml:space="preserve">Подпрограмма1 «Социальная поддержка жителей Нижневартовского района»: </t>
    </r>
    <r>
      <rPr>
        <sz val="12"/>
        <rFont val="Times New Roman"/>
        <family val="1"/>
        <charset val="204"/>
      </rPr>
      <t xml:space="preserve">В </t>
    </r>
    <r>
      <rPr>
        <sz val="12"/>
        <color theme="3"/>
        <rFont val="Times New Roman"/>
        <family val="1"/>
        <charset val="204"/>
      </rPr>
      <t xml:space="preserve">январе - </t>
    </r>
    <r>
      <rPr>
        <sz val="12"/>
        <color rgb="FFC00000"/>
        <rFont val="Times New Roman"/>
        <family val="1"/>
        <charset val="204"/>
      </rPr>
      <t>октябре</t>
    </r>
    <r>
      <rPr>
        <sz val="12"/>
        <color theme="3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2018 года к праздничным и памятным датам произведено </t>
    </r>
    <r>
      <rPr>
        <sz val="12"/>
        <color theme="5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единовременных материальных выплат отдельным категориям граждан; оказана социальная помощь отдельным категориям граждан в виде бесплатной подписки на годовой комплект районной газеты «Новости Приобья»; проведено</t>
    </r>
    <r>
      <rPr>
        <sz val="12"/>
        <color rgb="FFC00000"/>
        <rFont val="Times New Roman"/>
        <family val="1"/>
        <charset val="204"/>
      </rPr>
      <t xml:space="preserve"> 13 </t>
    </r>
    <r>
      <rPr>
        <sz val="12"/>
        <color theme="5"/>
        <rFont val="Times New Roman"/>
        <family val="1"/>
        <charset val="204"/>
      </rPr>
      <t>заседаний</t>
    </r>
    <r>
      <rPr>
        <sz val="12"/>
        <rFont val="Times New Roman"/>
        <family val="1"/>
        <charset val="204"/>
      </rPr>
      <t xml:space="preserve"> комиссий по оказанию единовременной материальной помощи гражданам, оказавшимся в трудной, экстремальной жизненной ситуации либо в чрезвычайной ситуации (оказана помощь </t>
    </r>
    <r>
      <rPr>
        <sz val="12"/>
        <color theme="5"/>
        <rFont val="Times New Roman"/>
        <family val="1"/>
        <charset val="204"/>
      </rPr>
      <t>36</t>
    </r>
    <r>
      <rPr>
        <sz val="12"/>
        <rFont val="Times New Roman"/>
        <family val="1"/>
        <charset val="204"/>
      </rPr>
      <t xml:space="preserve"> чел.); в поселениях проведены мероприятия, посвященные Дню снятия блокады г. Ленинграда, Мероприятия, посвященные Дню памяти о россиянах, исполнявших служебный долг за пределами Отечества, Международному дню осовобождения узников фашитских конлагерей, Мероприятия, посвященные Дню Победы в Великой Отечественной войне 1941–1945 годов, Дню семьи, Дню памяти и скорби, Дню семьи, любви и верности;   прошёл районный праздник "Встреча двух поколений, посвященный Дню молодежи и 90-летию со Дня образования Нижневартовского района, Дню пожилых людей. В </t>
    </r>
    <r>
      <rPr>
        <sz val="12"/>
        <color rgb="FFFF0000"/>
        <rFont val="Times New Roman"/>
        <family val="1"/>
        <charset val="204"/>
      </rPr>
      <t xml:space="preserve">сентябре 2018 года </t>
    </r>
    <r>
      <rPr>
        <sz val="12"/>
        <rFont val="Times New Roman"/>
        <family val="1"/>
        <charset val="204"/>
      </rPr>
      <t xml:space="preserve">организован экскурсионный тур для 13 граждан старшего поколения в г. Тобольск и в течение года для </t>
    </r>
    <r>
      <rPr>
        <sz val="12"/>
        <color rgb="FFFF0000"/>
        <rFont val="Times New Roman"/>
        <family val="1"/>
        <charset val="204"/>
      </rPr>
      <t>79</t>
    </r>
    <r>
      <rPr>
        <sz val="12"/>
        <rFont val="Times New Roman"/>
        <family val="1"/>
        <charset val="204"/>
      </rPr>
      <t xml:space="preserve"> граждан старшего поколения - по району, в рамках 90-летия образования Нижневартовского района. </t>
    </r>
  </si>
  <si>
    <r>
      <t>Специалист  Департамента финансов</t>
    </r>
    <r>
      <rPr>
        <u/>
        <sz val="16"/>
        <rFont val="Times New Roman"/>
        <family val="1"/>
        <charset val="204"/>
      </rPr>
      <t xml:space="preserve">___________________ </t>
    </r>
    <r>
      <rPr>
        <sz val="16"/>
        <rFont val="Times New Roman"/>
        <family val="1"/>
        <charset val="204"/>
      </rPr>
      <t>(_</t>
    </r>
    <r>
      <rPr>
        <u/>
        <sz val="16"/>
        <rFont val="Times New Roman"/>
        <family val="1"/>
        <charset val="204"/>
      </rPr>
      <t>Т.П. Данилова</t>
    </r>
    <r>
      <rPr>
        <sz val="16"/>
        <rFont val="Times New Roman"/>
        <family val="1"/>
        <charset val="204"/>
      </rPr>
      <t>_)</t>
    </r>
  </si>
</sst>
</file>

<file path=xl/styles.xml><?xml version="1.0" encoding="utf-8"?>
<styleSheet xmlns="http://schemas.openxmlformats.org/spreadsheetml/2006/main">
  <numFmts count="14">
    <numFmt numFmtId="8" formatCode="#,##0.00&quot;р.&quot;;[Red]\-#,##0.00&quot;р.&quot;"/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0.0%"/>
    <numFmt numFmtId="171" formatCode="0.000"/>
    <numFmt numFmtId="172" formatCode="0.00000"/>
    <numFmt numFmtId="173" formatCode="0.0000"/>
    <numFmt numFmtId="174" formatCode="_-* #,##0.00_р_._-;\-* #,##0.00_р_._-;_-* &quot;-&quot;?_р_._-;_-@_-"/>
  </numFmts>
  <fonts count="70"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sz val="14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6"/>
      <color indexed="56"/>
      <name val="Times New Roman"/>
      <family val="1"/>
      <charset val="204"/>
    </font>
    <font>
      <sz val="8"/>
      <name val="Calibri"/>
      <family val="2"/>
      <charset val="204"/>
    </font>
    <font>
      <sz val="12"/>
      <color indexed="56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2"/>
      <color theme="5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theme="7" tint="-0.249977111117893"/>
      <name val="Times New Roman"/>
      <family val="1"/>
      <charset val="204"/>
    </font>
    <font>
      <sz val="12"/>
      <color theme="5" tint="-0.499984740745262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theme="5"/>
      <name val="Times New Roman"/>
      <family val="1"/>
      <charset val="204"/>
    </font>
    <font>
      <sz val="12"/>
      <color theme="3" tint="-0.249977111117893"/>
      <name val="Times New Roman"/>
      <family val="1"/>
      <charset val="204"/>
    </font>
    <font>
      <sz val="10"/>
      <color theme="3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  <font>
      <sz val="12"/>
      <color rgb="FF7030A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5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299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3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3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3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/>
    <xf numFmtId="3" fontId="3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2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vertical="center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15" xfId="0" applyFont="1" applyBorder="1" applyAlignment="1">
      <alignment horizontal="center" vertical="top" wrapText="1"/>
    </xf>
    <xf numFmtId="165" fontId="3" fillId="0" borderId="11" xfId="3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3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164" fontId="18" fillId="0" borderId="21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3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3" applyNumberFormat="1" applyFont="1" applyFill="1" applyBorder="1" applyAlignment="1">
      <alignment horizontal="left"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49" fontId="18" fillId="0" borderId="18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6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left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25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5" fillId="3" borderId="0" xfId="0" applyFont="1" applyFill="1" applyBorder="1" applyAlignment="1" applyProtection="1">
      <alignment horizontal="justify" vertical="top" wrapText="1"/>
    </xf>
    <xf numFmtId="0" fontId="35" fillId="3" borderId="0" xfId="0" applyFont="1" applyFill="1" applyBorder="1" applyAlignment="1" applyProtection="1">
      <alignment horizontal="left" wrapText="1"/>
    </xf>
    <xf numFmtId="0" fontId="35" fillId="3" borderId="0" xfId="0" applyFont="1" applyFill="1" applyBorder="1" applyAlignment="1" applyProtection="1"/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vertical="center"/>
    </xf>
    <xf numFmtId="164" fontId="35" fillId="3" borderId="0" xfId="0" applyNumberFormat="1" applyFont="1" applyFill="1" applyBorder="1" applyAlignment="1" applyProtection="1">
      <alignment horizontal="left"/>
    </xf>
    <xf numFmtId="0" fontId="26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justify" vertical="top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23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21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9" fillId="0" borderId="5" xfId="0" applyNumberFormat="1" applyFont="1" applyFill="1" applyBorder="1" applyAlignment="1" applyProtection="1">
      <alignment horizontal="left" vertical="center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28" fillId="0" borderId="21" xfId="0" applyNumberFormat="1" applyFont="1" applyFill="1" applyBorder="1" applyAlignment="1" applyProtection="1">
      <alignment horizontal="left" vertical="center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top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33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center" wrapText="1"/>
    </xf>
    <xf numFmtId="0" fontId="31" fillId="0" borderId="21" xfId="0" applyNumberFormat="1" applyFont="1" applyFill="1" applyBorder="1" applyAlignment="1" applyProtection="1">
      <alignment horizontal="left" vertical="center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Alignment="1" applyProtection="1">
      <alignment horizontal="left" vertical="center" indent="2"/>
    </xf>
    <xf numFmtId="0" fontId="3" fillId="3" borderId="0" xfId="0" applyNumberFormat="1" applyFont="1" applyFill="1" applyBorder="1" applyAlignment="1" applyProtection="1">
      <alignment horizontal="left" vertical="center" indent="2"/>
    </xf>
    <xf numFmtId="0" fontId="17" fillId="0" borderId="26" xfId="0" applyNumberFormat="1" applyFont="1" applyFill="1" applyBorder="1" applyAlignment="1" applyProtection="1">
      <alignment horizontal="left" vertical="center" wrapText="1" indent="2"/>
    </xf>
    <xf numFmtId="0" fontId="17" fillId="0" borderId="11" xfId="0" applyNumberFormat="1" applyFont="1" applyFill="1" applyBorder="1" applyAlignment="1" applyProtection="1">
      <alignment horizontal="left" vertical="center" wrapText="1" indent="2"/>
    </xf>
    <xf numFmtId="0" fontId="18" fillId="0" borderId="27" xfId="0" applyNumberFormat="1" applyFont="1" applyFill="1" applyBorder="1" applyAlignment="1" applyProtection="1">
      <alignment horizontal="left" vertical="center" wrapText="1" indent="2"/>
    </xf>
    <xf numFmtId="0" fontId="17" fillId="0" borderId="5" xfId="3" applyNumberFormat="1" applyFont="1" applyFill="1" applyBorder="1" applyAlignment="1" applyProtection="1">
      <alignment horizontal="left" vertical="top" wrapText="1" indent="2"/>
    </xf>
    <xf numFmtId="0" fontId="17" fillId="0" borderId="1" xfId="3" applyNumberFormat="1" applyFont="1" applyFill="1" applyBorder="1" applyAlignment="1" applyProtection="1">
      <alignment horizontal="left" vertical="top" wrapText="1" indent="2"/>
    </xf>
    <xf numFmtId="0" fontId="18" fillId="0" borderId="4" xfId="3" applyNumberFormat="1" applyFont="1" applyFill="1" applyBorder="1" applyAlignment="1" applyProtection="1">
      <alignment horizontal="left" vertical="top" wrapText="1" indent="2"/>
    </xf>
    <xf numFmtId="0" fontId="18" fillId="0" borderId="26" xfId="3" applyNumberFormat="1" applyFont="1" applyFill="1" applyBorder="1" applyAlignment="1" applyProtection="1">
      <alignment horizontal="left" vertical="top" wrapText="1" indent="2"/>
    </xf>
    <xf numFmtId="0" fontId="17" fillId="0" borderId="10" xfId="3" applyNumberFormat="1" applyFont="1" applyFill="1" applyBorder="1" applyAlignment="1" applyProtection="1">
      <alignment horizontal="left" vertical="top" wrapText="1" indent="2"/>
    </xf>
    <xf numFmtId="0" fontId="17" fillId="0" borderId="4" xfId="3" applyNumberFormat="1" applyFont="1" applyFill="1" applyBorder="1" applyAlignment="1" applyProtection="1">
      <alignment horizontal="left" vertical="top" wrapText="1" indent="2"/>
    </xf>
    <xf numFmtId="0" fontId="27" fillId="0" borderId="1" xfId="3" applyNumberFormat="1" applyFont="1" applyFill="1" applyBorder="1" applyAlignment="1" applyProtection="1">
      <alignment horizontal="left" vertical="top" wrapText="1" indent="2"/>
    </xf>
    <xf numFmtId="0" fontId="18" fillId="0" borderId="17" xfId="3" applyNumberFormat="1" applyFont="1" applyFill="1" applyBorder="1" applyAlignment="1" applyProtection="1">
      <alignment horizontal="left" vertical="top" wrapText="1" indent="2"/>
    </xf>
    <xf numFmtId="0" fontId="29" fillId="0" borderId="5" xfId="3" applyNumberFormat="1" applyFont="1" applyFill="1" applyBorder="1" applyAlignment="1" applyProtection="1">
      <alignment horizontal="left" vertical="top" wrapText="1" indent="2"/>
    </xf>
    <xf numFmtId="0" fontId="28" fillId="0" borderId="17" xfId="3" applyNumberFormat="1" applyFont="1" applyFill="1" applyBorder="1" applyAlignment="1" applyProtection="1">
      <alignment horizontal="left" vertical="top" wrapText="1" indent="2"/>
    </xf>
    <xf numFmtId="0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 indent="2"/>
    </xf>
    <xf numFmtId="0" fontId="31" fillId="0" borderId="4" xfId="3" applyNumberFormat="1" applyFont="1" applyFill="1" applyBorder="1" applyAlignment="1" applyProtection="1">
      <alignment horizontal="left" vertical="top" wrapText="1" indent="2"/>
    </xf>
    <xf numFmtId="0" fontId="33" fillId="0" borderId="10" xfId="3" applyNumberFormat="1" applyFont="1" applyFill="1" applyBorder="1" applyAlignment="1" applyProtection="1">
      <alignment horizontal="left" vertical="top" wrapText="1" indent="2"/>
    </xf>
    <xf numFmtId="0" fontId="31" fillId="0" borderId="26" xfId="3" applyNumberFormat="1" applyFont="1" applyFill="1" applyBorder="1" applyAlignment="1" applyProtection="1">
      <alignment horizontal="left" vertical="top" wrapText="1" indent="2"/>
    </xf>
    <xf numFmtId="0" fontId="29" fillId="0" borderId="1" xfId="3" applyNumberFormat="1" applyFont="1" applyFill="1" applyBorder="1" applyAlignment="1" applyProtection="1">
      <alignment horizontal="left" vertical="top" wrapText="1" indent="2"/>
    </xf>
    <xf numFmtId="0" fontId="28" fillId="0" borderId="4" xfId="3" applyNumberFormat="1" applyFont="1" applyFill="1" applyBorder="1" applyAlignment="1" applyProtection="1">
      <alignment horizontal="left" vertical="top" wrapText="1" indent="2"/>
    </xf>
    <xf numFmtId="0" fontId="29" fillId="0" borderId="10" xfId="3" applyNumberFormat="1" applyFont="1" applyFill="1" applyBorder="1" applyAlignment="1" applyProtection="1">
      <alignment horizontal="left" vertical="top" wrapText="1" indent="2"/>
    </xf>
    <xf numFmtId="0" fontId="28" fillId="0" borderId="26" xfId="3" applyNumberFormat="1" applyFont="1" applyFill="1" applyBorder="1" applyAlignment="1" applyProtection="1">
      <alignment horizontal="left" vertical="top" wrapText="1" indent="2"/>
    </xf>
    <xf numFmtId="0" fontId="18" fillId="0" borderId="1" xfId="3" applyNumberFormat="1" applyFont="1" applyFill="1" applyBorder="1" applyAlignment="1" applyProtection="1">
      <alignment horizontal="left" vertical="top" wrapText="1" indent="2"/>
    </xf>
    <xf numFmtId="0" fontId="38" fillId="3" borderId="0" xfId="0" applyNumberFormat="1" applyFont="1" applyFill="1" applyBorder="1" applyAlignment="1" applyProtection="1">
      <alignment horizontal="left" vertical="top" wrapText="1" indent="2"/>
    </xf>
    <xf numFmtId="0" fontId="15" fillId="3" borderId="0" xfId="0" applyNumberFormat="1" applyFont="1" applyFill="1" applyBorder="1" applyAlignment="1" applyProtection="1">
      <alignment horizontal="left" vertical="top" wrapText="1" indent="2"/>
    </xf>
    <xf numFmtId="0" fontId="26" fillId="3" borderId="0" xfId="0" applyNumberFormat="1" applyFont="1" applyFill="1" applyBorder="1" applyAlignment="1" applyProtection="1">
      <alignment horizontal="left" wrapText="1" indent="2"/>
    </xf>
    <xf numFmtId="0" fontId="35" fillId="3" borderId="0" xfId="0" applyNumberFormat="1" applyFont="1" applyFill="1" applyBorder="1" applyAlignment="1" applyProtection="1">
      <alignment horizontal="left" wrapText="1" indent="2"/>
    </xf>
    <xf numFmtId="0" fontId="23" fillId="3" borderId="0" xfId="0" applyNumberFormat="1" applyFont="1" applyFill="1" applyBorder="1" applyAlignment="1" applyProtection="1">
      <alignment horizontal="left" vertical="center" indent="2"/>
    </xf>
    <xf numFmtId="0" fontId="19" fillId="3" borderId="0" xfId="0" applyNumberFormat="1" applyFont="1" applyFill="1" applyBorder="1" applyAlignment="1" applyProtection="1">
      <alignment horizontal="left" vertical="center" indent="2"/>
    </xf>
    <xf numFmtId="0" fontId="26" fillId="3" borderId="0" xfId="0" applyNumberFormat="1" applyFont="1" applyFill="1" applyBorder="1" applyAlignment="1" applyProtection="1">
      <alignment horizontal="left" vertical="center" indent="2"/>
    </xf>
    <xf numFmtId="0" fontId="35" fillId="3" borderId="0" xfId="0" applyNumberFormat="1" applyFont="1" applyFill="1" applyBorder="1" applyAlignment="1" applyProtection="1">
      <alignment horizontal="left" vertical="center" indent="2"/>
    </xf>
    <xf numFmtId="0" fontId="1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Border="1" applyAlignment="1" applyProtection="1">
      <alignment horizontal="left" vertical="center" indent="2"/>
    </xf>
    <xf numFmtId="0" fontId="23" fillId="0" borderId="0" xfId="0" applyNumberFormat="1" applyFont="1" applyFill="1" applyBorder="1" applyAlignment="1" applyProtection="1">
      <alignment horizontal="left" vertical="center" indent="2"/>
    </xf>
    <xf numFmtId="0" fontId="19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Alignment="1" applyProtection="1">
      <alignment horizontal="left" vertical="center" indent="2"/>
    </xf>
    <xf numFmtId="164" fontId="29" fillId="3" borderId="5" xfId="3" applyNumberFormat="1" applyFont="1" applyFill="1" applyBorder="1" applyAlignment="1" applyProtection="1">
      <alignment horizontal="center" vertical="top" wrapText="1"/>
    </xf>
    <xf numFmtId="164" fontId="28" fillId="3" borderId="17" xfId="3" applyNumberFormat="1" applyFont="1" applyFill="1" applyBorder="1" applyAlignment="1" applyProtection="1">
      <alignment horizontal="center" vertical="top" wrapText="1"/>
    </xf>
    <xf numFmtId="164" fontId="28" fillId="3" borderId="1" xfId="3" applyNumberFormat="1" applyFont="1" applyFill="1" applyBorder="1" applyAlignment="1" applyProtection="1">
      <alignment horizontal="right" vertical="top" wrapText="1"/>
    </xf>
    <xf numFmtId="164" fontId="17" fillId="0" borderId="5" xfId="3" applyNumberFormat="1" applyFont="1" applyFill="1" applyBorder="1" applyAlignment="1" applyProtection="1">
      <alignment horizontal="left" vertical="top" wrapText="1" indent="2"/>
    </xf>
    <xf numFmtId="164" fontId="17" fillId="0" borderId="17" xfId="3" applyNumberFormat="1" applyFont="1" applyFill="1" applyBorder="1" applyAlignment="1" applyProtection="1">
      <alignment horizontal="left" vertical="top" wrapText="1" indent="2"/>
    </xf>
    <xf numFmtId="2" fontId="17" fillId="0" borderId="5" xfId="3" applyNumberFormat="1" applyFont="1" applyFill="1" applyBorder="1" applyAlignment="1" applyProtection="1">
      <alignment horizontal="left" vertical="top" wrapText="1" indent="2"/>
    </xf>
    <xf numFmtId="2" fontId="18" fillId="0" borderId="17" xfId="3" applyNumberFormat="1" applyFont="1" applyFill="1" applyBorder="1" applyAlignment="1" applyProtection="1">
      <alignment horizontal="left" vertical="top" wrapText="1" indent="2"/>
    </xf>
    <xf numFmtId="164" fontId="17" fillId="0" borderId="10" xfId="3" applyNumberFormat="1" applyFont="1" applyFill="1" applyBorder="1" applyAlignment="1" applyProtection="1">
      <alignment horizontal="left" vertical="top" wrapText="1" indent="2"/>
    </xf>
    <xf numFmtId="164" fontId="18" fillId="0" borderId="26" xfId="3" applyNumberFormat="1" applyFont="1" applyFill="1" applyBorder="1" applyAlignment="1" applyProtection="1">
      <alignment horizontal="left" vertical="top" wrapText="1" indent="2"/>
    </xf>
    <xf numFmtId="164" fontId="17" fillId="0" borderId="1" xfId="3" applyNumberFormat="1" applyFont="1" applyFill="1" applyBorder="1" applyAlignment="1" applyProtection="1">
      <alignment horizontal="left" vertical="top" wrapText="1" indent="2"/>
    </xf>
    <xf numFmtId="164" fontId="18" fillId="0" borderId="4" xfId="3" applyNumberFormat="1" applyFont="1" applyFill="1" applyBorder="1" applyAlignment="1" applyProtection="1">
      <alignment horizontal="left" vertical="top" wrapText="1" indent="2"/>
    </xf>
    <xf numFmtId="1" fontId="17" fillId="0" borderId="17" xfId="3" applyNumberFormat="1" applyFont="1" applyFill="1" applyBorder="1" applyAlignment="1" applyProtection="1">
      <alignment horizontal="left" vertical="top" wrapText="1"/>
    </xf>
    <xf numFmtId="164" fontId="18" fillId="0" borderId="17" xfId="3" applyNumberFormat="1" applyFont="1" applyFill="1" applyBorder="1" applyAlignment="1" applyProtection="1">
      <alignment horizontal="left" vertical="top" wrapText="1" indent="2"/>
    </xf>
    <xf numFmtId="164" fontId="29" fillId="0" borderId="5" xfId="3" applyNumberFormat="1" applyFont="1" applyFill="1" applyBorder="1" applyAlignment="1" applyProtection="1">
      <alignment horizontal="left" vertical="top" wrapText="1" indent="2"/>
    </xf>
    <xf numFmtId="164" fontId="2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4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/>
    </xf>
    <xf numFmtId="164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/>
    </xf>
    <xf numFmtId="164" fontId="29" fillId="0" borderId="1" xfId="3" applyNumberFormat="1" applyFont="1" applyFill="1" applyBorder="1" applyAlignment="1" applyProtection="1">
      <alignment horizontal="left" vertical="top" wrapText="1" indent="2"/>
    </xf>
    <xf numFmtId="0" fontId="29" fillId="0" borderId="4" xfId="3" applyNumberFormat="1" applyFont="1" applyFill="1" applyBorder="1" applyAlignment="1" applyProtection="1">
      <alignment horizontal="center" vertical="top" wrapText="1"/>
    </xf>
    <xf numFmtId="1" fontId="17" fillId="3" borderId="17" xfId="3" applyNumberFormat="1" applyFont="1" applyFill="1" applyBorder="1" applyAlignment="1" applyProtection="1">
      <alignment horizontal="left" vertical="top" wrapText="1"/>
    </xf>
    <xf numFmtId="0" fontId="6" fillId="0" borderId="0" xfId="0" applyFont="1" applyBorder="1"/>
    <xf numFmtId="1" fontId="17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 indent="2"/>
    </xf>
    <xf numFmtId="164" fontId="33" fillId="0" borderId="4" xfId="3" applyNumberFormat="1" applyFont="1" applyFill="1" applyBorder="1" applyAlignment="1" applyProtection="1">
      <alignment horizontal="left" vertical="top" wrapText="1" indent="2"/>
    </xf>
    <xf numFmtId="2" fontId="29" fillId="0" borderId="5" xfId="3" applyNumberFormat="1" applyFont="1" applyFill="1" applyBorder="1" applyAlignment="1" applyProtection="1">
      <alignment horizontal="left" vertical="top" wrapText="1" indent="2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164" fontId="17" fillId="0" borderId="29" xfId="3" applyNumberFormat="1" applyFont="1" applyFill="1" applyBorder="1" applyAlignment="1" applyProtection="1">
      <alignment horizontal="left" vertical="top" wrapText="1" indent="2"/>
    </xf>
    <xf numFmtId="0" fontId="26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Font="1" applyFill="1" applyBorder="1" applyAlignment="1" applyProtection="1">
      <alignment horizontal="left" vertical="center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2" fontId="33" fillId="0" borderId="1" xfId="3" applyNumberFormat="1" applyFont="1" applyFill="1" applyBorder="1" applyAlignment="1" applyProtection="1">
      <alignment horizontal="left" vertical="top" wrapText="1" indent="2"/>
    </xf>
    <xf numFmtId="2" fontId="17" fillId="0" borderId="20" xfId="3" applyNumberFormat="1" applyFont="1" applyFill="1" applyBorder="1" applyAlignment="1" applyProtection="1">
      <alignment horizontal="left" vertical="top" wrapText="1" indent="2"/>
    </xf>
    <xf numFmtId="0" fontId="3" fillId="0" borderId="1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20" fillId="0" borderId="0" xfId="0" applyFont="1"/>
    <xf numFmtId="164" fontId="17" fillId="4" borderId="1" xfId="3" applyNumberFormat="1" applyFont="1" applyFill="1" applyBorder="1" applyAlignment="1" applyProtection="1">
      <alignment horizontal="left" vertical="top" wrapText="1" indent="2"/>
    </xf>
    <xf numFmtId="1" fontId="17" fillId="4" borderId="17" xfId="3" applyNumberFormat="1" applyFont="1" applyFill="1" applyBorder="1" applyAlignment="1" applyProtection="1">
      <alignment horizontal="left" vertical="top" wrapText="1"/>
    </xf>
    <xf numFmtId="164" fontId="17" fillId="5" borderId="1" xfId="3" applyNumberFormat="1" applyFont="1" applyFill="1" applyBorder="1" applyAlignment="1" applyProtection="1">
      <alignment horizontal="left" vertical="top" wrapText="1" indent="2"/>
    </xf>
    <xf numFmtId="1" fontId="17" fillId="5" borderId="17" xfId="3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vertical="center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1" xfId="0" applyNumberFormat="1" applyFont="1" applyFill="1" applyBorder="1" applyAlignment="1" applyProtection="1">
      <alignment horizontal="center" vertical="top" wrapText="1"/>
    </xf>
    <xf numFmtId="0" fontId="18" fillId="2" borderId="1" xfId="0" applyNumberFormat="1" applyFont="1" applyFill="1" applyBorder="1" applyAlignment="1" applyProtection="1">
      <alignment horizontal="center" vertical="center" wrapText="1"/>
    </xf>
    <xf numFmtId="1" fontId="18" fillId="2" borderId="1" xfId="0" applyNumberFormat="1" applyFont="1" applyFill="1" applyBorder="1" applyAlignment="1" applyProtection="1">
      <alignment horizontal="center" vertical="center" wrapText="1"/>
    </xf>
    <xf numFmtId="1" fontId="18" fillId="2" borderId="10" xfId="0" applyNumberFormat="1" applyFont="1" applyFill="1" applyBorder="1" applyAlignment="1" applyProtection="1">
      <alignment horizontal="center" vertical="center" wrapText="1"/>
    </xf>
    <xf numFmtId="164" fontId="17" fillId="2" borderId="20" xfId="3" applyNumberFormat="1" applyFont="1" applyFill="1" applyBorder="1" applyAlignment="1" applyProtection="1">
      <alignment horizontal="left" vertical="top" wrapText="1" indent="2"/>
    </xf>
    <xf numFmtId="169" fontId="17" fillId="2" borderId="1" xfId="3" applyNumberFormat="1" applyFont="1" applyFill="1" applyBorder="1" applyAlignment="1" applyProtection="1">
      <alignment horizontal="right" vertical="top" wrapText="1"/>
    </xf>
    <xf numFmtId="10" fontId="17" fillId="2" borderId="1" xfId="3" applyNumberFormat="1" applyFont="1" applyFill="1" applyBorder="1" applyAlignment="1" applyProtection="1">
      <alignment horizontal="right" vertical="top" wrapText="1"/>
    </xf>
    <xf numFmtId="9" fontId="17" fillId="2" borderId="1" xfId="3" applyNumberFormat="1" applyFont="1" applyFill="1" applyBorder="1" applyAlignment="1" applyProtection="1">
      <alignment horizontal="right" vertical="top" wrapText="1"/>
    </xf>
    <xf numFmtId="169" fontId="18" fillId="2" borderId="1" xfId="3" applyNumberFormat="1" applyFont="1" applyFill="1" applyBorder="1" applyAlignment="1" applyProtection="1">
      <alignment horizontal="right" vertical="top" wrapText="1"/>
    </xf>
    <xf numFmtId="10" fontId="18" fillId="2" borderId="1" xfId="3" applyNumberFormat="1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 applyProtection="1">
      <alignment horizontal="left" vertical="center"/>
    </xf>
    <xf numFmtId="0" fontId="17" fillId="2" borderId="1" xfId="3" applyNumberFormat="1" applyFont="1" applyFill="1" applyBorder="1" applyAlignment="1" applyProtection="1">
      <alignment horizontal="right" vertical="top" wrapText="1"/>
    </xf>
    <xf numFmtId="0" fontId="18" fillId="2" borderId="1" xfId="3" applyNumberFormat="1" applyFont="1" applyFill="1" applyBorder="1" applyAlignment="1" applyProtection="1">
      <alignment horizontal="right" vertical="top" wrapText="1"/>
    </xf>
    <xf numFmtId="164" fontId="18" fillId="2" borderId="1" xfId="3" applyNumberFormat="1" applyFont="1" applyFill="1" applyBorder="1" applyAlignment="1" applyProtection="1">
      <alignment horizontal="right" vertical="top" wrapText="1"/>
    </xf>
    <xf numFmtId="164" fontId="17" fillId="2" borderId="1" xfId="3" applyNumberFormat="1" applyFont="1" applyFill="1" applyBorder="1" applyAlignment="1" applyProtection="1">
      <alignment horizontal="right" vertical="top" wrapText="1"/>
    </xf>
    <xf numFmtId="164" fontId="29" fillId="2" borderId="1" xfId="3" applyNumberFormat="1" applyFont="1" applyFill="1" applyBorder="1" applyAlignment="1" applyProtection="1">
      <alignment horizontal="center" vertical="top" wrapText="1"/>
    </xf>
    <xf numFmtId="164" fontId="28" fillId="2" borderId="1" xfId="3" applyNumberFormat="1" applyFont="1" applyFill="1" applyBorder="1" applyAlignment="1" applyProtection="1">
      <alignment horizontal="center" vertical="top" wrapText="1"/>
    </xf>
    <xf numFmtId="164" fontId="28" fillId="2" borderId="1" xfId="3" applyNumberFormat="1" applyFont="1" applyFill="1" applyBorder="1" applyAlignment="1" applyProtection="1">
      <alignment horizontal="right" vertical="top" wrapText="1"/>
    </xf>
    <xf numFmtId="0" fontId="28" fillId="2" borderId="1" xfId="3" applyNumberFormat="1" applyFont="1" applyFill="1" applyBorder="1" applyAlignment="1" applyProtection="1">
      <alignment horizontal="right" vertical="top" wrapText="1"/>
    </xf>
    <xf numFmtId="2" fontId="17" fillId="2" borderId="1" xfId="3" applyNumberFormat="1" applyFont="1" applyFill="1" applyBorder="1" applyAlignment="1" applyProtection="1">
      <alignment horizontal="right" vertical="top" wrapText="1"/>
    </xf>
    <xf numFmtId="164" fontId="29" fillId="2" borderId="5" xfId="3" applyNumberFormat="1" applyFont="1" applyFill="1" applyBorder="1" applyAlignment="1" applyProtection="1">
      <alignment horizontal="left" vertical="top" wrapText="1" indent="2"/>
    </xf>
    <xf numFmtId="164" fontId="17" fillId="2" borderId="17" xfId="3" applyNumberFormat="1" applyFont="1" applyFill="1" applyBorder="1" applyAlignment="1" applyProtection="1">
      <alignment horizontal="left" vertical="top" wrapText="1"/>
    </xf>
    <xf numFmtId="1" fontId="17" fillId="2" borderId="17" xfId="3" applyNumberFormat="1" applyFont="1" applyFill="1" applyBorder="1" applyAlignment="1" applyProtection="1">
      <alignment horizontal="left" vertical="top" wrapText="1"/>
    </xf>
    <xf numFmtId="164" fontId="28" fillId="2" borderId="36" xfId="3" applyNumberFormat="1" applyFont="1" applyFill="1" applyBorder="1" applyAlignment="1" applyProtection="1">
      <alignment horizontal="right" vertical="top" wrapText="1"/>
    </xf>
    <xf numFmtId="0" fontId="29" fillId="2" borderId="5" xfId="3" applyNumberFormat="1" applyFont="1" applyFill="1" applyBorder="1" applyAlignment="1" applyProtection="1">
      <alignment horizontal="left" vertical="top" wrapText="1" indent="2"/>
    </xf>
    <xf numFmtId="2" fontId="18" fillId="2" borderId="1" xfId="3" applyNumberFormat="1" applyFont="1" applyFill="1" applyBorder="1" applyAlignment="1" applyProtection="1">
      <alignment horizontal="right" vertical="top" wrapText="1"/>
    </xf>
    <xf numFmtId="0" fontId="28" fillId="2" borderId="17" xfId="3" applyNumberFormat="1" applyFont="1" applyFill="1" applyBorder="1" applyAlignment="1" applyProtection="1">
      <alignment horizontal="left" vertical="top" wrapText="1"/>
    </xf>
    <xf numFmtId="2" fontId="29" fillId="2" borderId="5" xfId="3" applyNumberFormat="1" applyFont="1" applyFill="1" applyBorder="1" applyAlignment="1" applyProtection="1">
      <alignment horizontal="left" vertical="top" wrapText="1" indent="1"/>
    </xf>
    <xf numFmtId="164" fontId="33" fillId="2" borderId="1" xfId="3" applyNumberFormat="1" applyFont="1" applyFill="1" applyBorder="1" applyAlignment="1" applyProtection="1">
      <alignment horizontal="left" vertical="top" wrapText="1" indent="1"/>
    </xf>
    <xf numFmtId="0" fontId="33" fillId="2" borderId="1" xfId="3" applyNumberFormat="1" applyFont="1" applyFill="1" applyBorder="1" applyAlignment="1" applyProtection="1">
      <alignment horizontal="right" vertical="top" wrapText="1"/>
    </xf>
    <xf numFmtId="0" fontId="33" fillId="2" borderId="4" xfId="3" applyNumberFormat="1" applyFont="1" applyFill="1" applyBorder="1" applyAlignment="1" applyProtection="1">
      <alignment horizontal="left" vertical="top" wrapText="1"/>
    </xf>
    <xf numFmtId="2" fontId="33" fillId="2" borderId="1" xfId="3" applyNumberFormat="1" applyFont="1" applyFill="1" applyBorder="1" applyAlignment="1" applyProtection="1">
      <alignment horizontal="left" vertical="top" wrapText="1" indent="1"/>
    </xf>
    <xf numFmtId="2" fontId="33" fillId="2" borderId="1" xfId="3" applyNumberFormat="1" applyFont="1" applyFill="1" applyBorder="1" applyAlignment="1" applyProtection="1">
      <alignment horizontal="right" vertical="top" wrapText="1"/>
    </xf>
    <xf numFmtId="0" fontId="31" fillId="2" borderId="1" xfId="3" applyNumberFormat="1" applyFont="1" applyFill="1" applyBorder="1" applyAlignment="1" applyProtection="1">
      <alignment horizontal="right" vertical="top" wrapText="1"/>
    </xf>
    <xf numFmtId="2" fontId="31" fillId="2" borderId="1" xfId="3" applyNumberFormat="1" applyFont="1" applyFill="1" applyBorder="1" applyAlignment="1" applyProtection="1">
      <alignment horizontal="right" vertical="top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164" fontId="17" fillId="2" borderId="1" xfId="3" applyNumberFormat="1" applyFont="1" applyFill="1" applyBorder="1" applyAlignment="1" applyProtection="1">
      <alignment horizontal="left" vertical="top" wrapText="1" indent="2"/>
    </xf>
    <xf numFmtId="0" fontId="17" fillId="2" borderId="30" xfId="3" applyNumberFormat="1" applyFont="1" applyFill="1" applyBorder="1" applyAlignment="1" applyProtection="1">
      <alignment horizontal="right" vertical="top" wrapText="1"/>
    </xf>
    <xf numFmtId="0" fontId="18" fillId="2" borderId="30" xfId="3" applyNumberFormat="1" applyFont="1" applyFill="1" applyBorder="1" applyAlignment="1" applyProtection="1">
      <alignment horizontal="right" vertical="top" wrapText="1"/>
    </xf>
    <xf numFmtId="0" fontId="18" fillId="2" borderId="32" xfId="3" applyNumberFormat="1" applyFont="1" applyFill="1" applyBorder="1" applyAlignment="1" applyProtection="1">
      <alignment horizontal="right" vertical="top" wrapText="1"/>
    </xf>
    <xf numFmtId="0" fontId="18" fillId="2" borderId="34" xfId="3" applyNumberFormat="1" applyFont="1" applyFill="1" applyBorder="1" applyAlignment="1" applyProtection="1">
      <alignment horizontal="right" vertical="top" wrapText="1"/>
    </xf>
    <xf numFmtId="164" fontId="17" fillId="2" borderId="5" xfId="3" applyNumberFormat="1" applyFont="1" applyFill="1" applyBorder="1" applyAlignment="1" applyProtection="1">
      <alignment horizontal="left" vertical="top" wrapText="1" indent="2"/>
    </xf>
    <xf numFmtId="0" fontId="17" fillId="2" borderId="4" xfId="3" applyNumberFormat="1" applyFont="1" applyFill="1" applyBorder="1" applyAlignment="1" applyProtection="1">
      <alignment horizontal="right" vertical="top" wrapText="1"/>
    </xf>
    <xf numFmtId="0" fontId="39" fillId="2" borderId="1" xfId="3" applyNumberFormat="1" applyFont="1" applyFill="1" applyBorder="1" applyAlignment="1" applyProtection="1">
      <alignment horizontal="left" vertical="top" wrapText="1"/>
    </xf>
    <xf numFmtId="0" fontId="40" fillId="2" borderId="1" xfId="3" applyNumberFormat="1" applyFont="1" applyFill="1" applyBorder="1" applyAlignment="1" applyProtection="1">
      <alignment horizontal="right" vertical="top" wrapText="1"/>
    </xf>
    <xf numFmtId="0" fontId="29" fillId="2" borderId="1" xfId="3" applyNumberFormat="1" applyFont="1" applyFill="1" applyBorder="1" applyAlignment="1" applyProtection="1">
      <alignment horizontal="right" vertical="top" wrapText="1"/>
    </xf>
    <xf numFmtId="164" fontId="33" fillId="2" borderId="1" xfId="3" applyNumberFormat="1" applyFont="1" applyFill="1" applyBorder="1" applyAlignment="1" applyProtection="1">
      <alignment horizontal="right" vertical="top" wrapText="1"/>
    </xf>
    <xf numFmtId="0" fontId="33" fillId="2" borderId="1" xfId="3" applyNumberFormat="1" applyFont="1" applyFill="1" applyBorder="1" applyAlignment="1" applyProtection="1">
      <alignment horizontal="left" vertical="top" wrapText="1"/>
    </xf>
    <xf numFmtId="0" fontId="31" fillId="2" borderId="21" xfId="3" applyNumberFormat="1" applyFont="1" applyFill="1" applyBorder="1" applyAlignment="1" applyProtection="1">
      <alignment horizontal="right" vertical="top" wrapText="1"/>
    </xf>
    <xf numFmtId="0" fontId="17" fillId="2" borderId="7" xfId="3" applyNumberFormat="1" applyFont="1" applyFill="1" applyBorder="1" applyAlignment="1" applyProtection="1">
      <alignment horizontal="right" vertical="top" wrapText="1"/>
    </xf>
    <xf numFmtId="0" fontId="18" fillId="2" borderId="10" xfId="3" applyNumberFormat="1" applyFont="1" applyFill="1" applyBorder="1" applyAlignment="1" applyProtection="1">
      <alignment horizontal="right" vertical="top" wrapText="1"/>
    </xf>
    <xf numFmtId="0" fontId="18" fillId="2" borderId="27" xfId="3" applyNumberFormat="1" applyFont="1" applyFill="1" applyBorder="1" applyAlignment="1" applyProtection="1">
      <alignment horizontal="right" vertical="top" wrapText="1"/>
    </xf>
    <xf numFmtId="0" fontId="18" fillId="2" borderId="7" xfId="3" applyNumberFormat="1" applyFont="1" applyFill="1" applyBorder="1" applyAlignment="1" applyProtection="1">
      <alignment horizontal="right" vertical="top" wrapText="1"/>
    </xf>
    <xf numFmtId="0" fontId="17" fillId="2" borderId="5" xfId="3" applyNumberFormat="1" applyFont="1" applyFill="1" applyBorder="1" applyAlignment="1" applyProtection="1">
      <alignment horizontal="right" vertical="top" wrapText="1"/>
    </xf>
    <xf numFmtId="0" fontId="15" fillId="2" borderId="0" xfId="0" applyFont="1" applyFill="1" applyBorder="1" applyAlignment="1" applyProtection="1">
      <alignment horizontal="justify" vertical="top" wrapText="1"/>
    </xf>
    <xf numFmtId="0" fontId="35" fillId="2" borderId="0" xfId="0" applyFont="1" applyFill="1" applyBorder="1" applyAlignment="1" applyProtection="1">
      <alignment horizontal="left" wrapText="1"/>
    </xf>
    <xf numFmtId="0" fontId="35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vertical="center"/>
    </xf>
    <xf numFmtId="164" fontId="19" fillId="2" borderId="0" xfId="3" applyNumberFormat="1" applyFont="1" applyFill="1" applyBorder="1" applyAlignment="1" applyProtection="1">
      <alignment vertical="center" wrapText="1"/>
    </xf>
    <xf numFmtId="0" fontId="35" fillId="2" borderId="0" xfId="0" applyFont="1" applyFill="1" applyBorder="1" applyAlignment="1" applyProtection="1">
      <alignment vertical="center"/>
    </xf>
    <xf numFmtId="164" fontId="35" fillId="2" borderId="0" xfId="3" applyNumberFormat="1" applyFont="1" applyFill="1" applyBorder="1" applyAlignment="1" applyProtection="1">
      <alignment vertical="center" wrapText="1"/>
    </xf>
    <xf numFmtId="0" fontId="35" fillId="2" borderId="0" xfId="0" applyFont="1" applyFill="1" applyBorder="1" applyAlignment="1" applyProtection="1">
      <alignment horizontal="left" vertical="center"/>
    </xf>
    <xf numFmtId="164" fontId="3" fillId="2" borderId="0" xfId="3" applyNumberFormat="1" applyFont="1" applyFill="1" applyBorder="1" applyAlignment="1" applyProtection="1">
      <alignment vertical="center" wrapText="1"/>
    </xf>
    <xf numFmtId="167" fontId="3" fillId="2" borderId="0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left" vertical="center" inden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2" xfId="0" applyNumberFormat="1" applyFont="1" applyFill="1" applyBorder="1" applyAlignment="1" applyProtection="1">
      <alignment horizontal="left" vertical="top" wrapText="1" indent="1"/>
    </xf>
    <xf numFmtId="10" fontId="18" fillId="4" borderId="2" xfId="0" applyNumberFormat="1" applyFont="1" applyFill="1" applyBorder="1" applyAlignment="1" applyProtection="1">
      <alignment horizontal="center" vertical="top" wrapText="1"/>
    </xf>
    <xf numFmtId="164" fontId="18" fillId="4" borderId="0" xfId="0" applyNumberFormat="1" applyFont="1" applyFill="1" applyBorder="1" applyAlignment="1" applyProtection="1">
      <alignment horizontal="center" vertical="top" wrapText="1"/>
    </xf>
    <xf numFmtId="10" fontId="18" fillId="4" borderId="24" xfId="0" applyNumberFormat="1" applyFont="1" applyFill="1" applyBorder="1" applyAlignment="1" applyProtection="1">
      <alignment horizontal="center" vertical="top" wrapText="1"/>
    </xf>
    <xf numFmtId="0" fontId="18" fillId="4" borderId="11" xfId="0" applyNumberFormat="1" applyFont="1" applyFill="1" applyBorder="1" applyAlignment="1" applyProtection="1">
      <alignment horizontal="center" vertical="center" wrapText="1"/>
    </xf>
    <xf numFmtId="0" fontId="18" fillId="4" borderId="16" xfId="0" applyNumberFormat="1" applyFont="1" applyFill="1" applyBorder="1" applyAlignment="1" applyProtection="1">
      <alignment horizontal="center" vertical="center" wrapText="1"/>
    </xf>
    <xf numFmtId="1" fontId="18" fillId="4" borderId="11" xfId="0" applyNumberFormat="1" applyFont="1" applyFill="1" applyBorder="1" applyAlignment="1" applyProtection="1">
      <alignment horizontal="left" vertical="center" wrapText="1" indent="1"/>
    </xf>
    <xf numFmtId="1" fontId="18" fillId="4" borderId="11" xfId="0" applyNumberFormat="1" applyFont="1" applyFill="1" applyBorder="1" applyAlignment="1" applyProtection="1">
      <alignment horizontal="center" vertical="center" wrapText="1"/>
    </xf>
    <xf numFmtId="164" fontId="17" fillId="4" borderId="20" xfId="3" applyNumberFormat="1" applyFont="1" applyFill="1" applyBorder="1" applyAlignment="1" applyProtection="1">
      <alignment horizontal="left" vertical="top" wrapText="1" indent="1"/>
    </xf>
    <xf numFmtId="164" fontId="17" fillId="4" borderId="20" xfId="3" applyNumberFormat="1" applyFont="1" applyFill="1" applyBorder="1" applyAlignment="1" applyProtection="1">
      <alignment horizontal="left" vertical="top" wrapText="1" indent="2"/>
    </xf>
    <xf numFmtId="9" fontId="17" fillId="4" borderId="1" xfId="2" applyFont="1" applyFill="1" applyBorder="1" applyAlignment="1" applyProtection="1">
      <alignment horizontal="left" vertical="top" wrapText="1"/>
    </xf>
    <xf numFmtId="170" fontId="17" fillId="4" borderId="5" xfId="3" applyNumberFormat="1" applyFont="1" applyFill="1" applyBorder="1" applyAlignment="1" applyProtection="1">
      <alignment horizontal="right" vertical="top" wrapText="1"/>
    </xf>
    <xf numFmtId="0" fontId="17" fillId="4" borderId="29" xfId="3" applyNumberFormat="1" applyFont="1" applyFill="1" applyBorder="1" applyAlignment="1" applyProtection="1">
      <alignment horizontal="left" vertical="top" wrapText="1" indent="2"/>
    </xf>
    <xf numFmtId="169" fontId="18" fillId="4" borderId="26" xfId="3" applyNumberFormat="1" applyFont="1" applyFill="1" applyBorder="1" applyAlignment="1" applyProtection="1">
      <alignment horizontal="right" vertical="top" wrapText="1"/>
    </xf>
    <xf numFmtId="169" fontId="18" fillId="4" borderId="10" xfId="3" applyNumberFormat="1" applyFont="1" applyFill="1" applyBorder="1" applyAlignment="1" applyProtection="1">
      <alignment horizontal="right" vertical="top" wrapText="1"/>
    </xf>
    <xf numFmtId="10" fontId="18" fillId="4" borderId="10" xfId="3" applyNumberFormat="1" applyFont="1" applyFill="1" applyBorder="1" applyAlignment="1" applyProtection="1">
      <alignment horizontal="left" vertical="top" wrapText="1" indent="1"/>
    </xf>
    <xf numFmtId="10" fontId="18" fillId="4" borderId="10" xfId="3" applyNumberFormat="1" applyFont="1" applyFill="1" applyBorder="1" applyAlignment="1" applyProtection="1">
      <alignment horizontal="right" vertical="top" wrapText="1"/>
    </xf>
    <xf numFmtId="169" fontId="18" fillId="4" borderId="27" xfId="3" applyNumberFormat="1" applyFont="1" applyFill="1" applyBorder="1" applyAlignment="1" applyProtection="1">
      <alignment horizontal="right" vertical="top" wrapText="1"/>
    </xf>
    <xf numFmtId="169" fontId="18" fillId="4" borderId="4" xfId="3" applyNumberFormat="1" applyFont="1" applyFill="1" applyBorder="1" applyAlignment="1" applyProtection="1">
      <alignment horizontal="right" vertical="top" wrapText="1"/>
    </xf>
    <xf numFmtId="169" fontId="18" fillId="4" borderId="1" xfId="3" applyNumberFormat="1" applyFont="1" applyFill="1" applyBorder="1" applyAlignment="1" applyProtection="1">
      <alignment horizontal="right" vertical="top" wrapText="1"/>
    </xf>
    <xf numFmtId="169" fontId="18" fillId="4" borderId="1" xfId="3" applyNumberFormat="1" applyFont="1" applyFill="1" applyBorder="1" applyAlignment="1" applyProtection="1">
      <alignment horizontal="left" vertical="top" wrapText="1" indent="1"/>
    </xf>
    <xf numFmtId="169" fontId="18" fillId="4" borderId="7" xfId="3" applyNumberFormat="1" applyFont="1" applyFill="1" applyBorder="1" applyAlignment="1" applyProtection="1">
      <alignment horizontal="right" vertical="top" wrapText="1"/>
    </xf>
    <xf numFmtId="169" fontId="17" fillId="4" borderId="4" xfId="3" applyNumberFormat="1" applyFont="1" applyFill="1" applyBorder="1" applyAlignment="1" applyProtection="1">
      <alignment horizontal="right" vertical="top" wrapText="1"/>
    </xf>
    <xf numFmtId="169" fontId="17" fillId="4" borderId="1" xfId="3" applyNumberFormat="1" applyFont="1" applyFill="1" applyBorder="1" applyAlignment="1" applyProtection="1">
      <alignment horizontal="right" vertical="top" wrapText="1"/>
    </xf>
    <xf numFmtId="10" fontId="17" fillId="4" borderId="1" xfId="3" applyNumberFormat="1" applyFont="1" applyFill="1" applyBorder="1" applyAlignment="1" applyProtection="1">
      <alignment horizontal="left" vertical="top" wrapText="1" indent="1"/>
    </xf>
    <xf numFmtId="169" fontId="17" fillId="4" borderId="2" xfId="3" applyNumberFormat="1" applyFont="1" applyFill="1" applyBorder="1" applyAlignment="1" applyProtection="1">
      <alignment horizontal="right" vertical="top" wrapText="1"/>
    </xf>
    <xf numFmtId="10" fontId="17" fillId="4" borderId="1" xfId="3" applyNumberFormat="1" applyFont="1" applyFill="1" applyBorder="1" applyAlignment="1" applyProtection="1">
      <alignment horizontal="right" vertical="top" wrapText="1"/>
    </xf>
    <xf numFmtId="169" fontId="18" fillId="4" borderId="2" xfId="3" applyNumberFormat="1" applyFont="1" applyFill="1" applyBorder="1" applyAlignment="1" applyProtection="1">
      <alignment horizontal="right" vertical="top" wrapText="1"/>
    </xf>
    <xf numFmtId="169" fontId="18" fillId="4" borderId="38" xfId="3" applyNumberFormat="1" applyFont="1" applyFill="1" applyBorder="1" applyAlignment="1" applyProtection="1">
      <alignment horizontal="right" vertical="top" wrapText="1"/>
    </xf>
    <xf numFmtId="169" fontId="18" fillId="4" borderId="21" xfId="3" applyNumberFormat="1" applyFont="1" applyFill="1" applyBorder="1" applyAlignment="1" applyProtection="1">
      <alignment horizontal="right" vertical="top" wrapText="1"/>
    </xf>
    <xf numFmtId="10" fontId="18" fillId="4" borderId="21" xfId="3" applyNumberFormat="1" applyFont="1" applyFill="1" applyBorder="1" applyAlignment="1" applyProtection="1">
      <alignment horizontal="left" vertical="top" wrapText="1" indent="1"/>
    </xf>
    <xf numFmtId="169" fontId="18" fillId="4" borderId="39" xfId="3" applyNumberFormat="1" applyFont="1" applyFill="1" applyBorder="1" applyAlignment="1" applyProtection="1">
      <alignment horizontal="right" vertical="top" wrapText="1"/>
    </xf>
    <xf numFmtId="10" fontId="18" fillId="4" borderId="21" xfId="3" applyNumberFormat="1" applyFont="1" applyFill="1" applyBorder="1" applyAlignment="1" applyProtection="1">
      <alignment horizontal="right" vertical="top" wrapText="1"/>
    </xf>
    <xf numFmtId="169" fontId="18" fillId="4" borderId="22" xfId="3" applyNumberFormat="1" applyFont="1" applyFill="1" applyBorder="1" applyAlignment="1" applyProtection="1">
      <alignment horizontal="right" vertical="top" wrapText="1"/>
    </xf>
    <xf numFmtId="10" fontId="18" fillId="4" borderId="1" xfId="3" applyNumberFormat="1" applyFont="1" applyFill="1" applyBorder="1" applyAlignment="1" applyProtection="1">
      <alignment horizontal="left" vertical="top" wrapText="1" indent="1"/>
    </xf>
    <xf numFmtId="10" fontId="18" fillId="4" borderId="1" xfId="3" applyNumberFormat="1" applyFont="1" applyFill="1" applyBorder="1" applyAlignment="1" applyProtection="1">
      <alignment horizontal="right" vertical="top" wrapText="1"/>
    </xf>
    <xf numFmtId="0" fontId="3" fillId="4" borderId="1" xfId="0" applyFont="1" applyFill="1" applyBorder="1" applyAlignment="1" applyProtection="1">
      <alignment horizontal="left" vertical="center"/>
    </xf>
    <xf numFmtId="10" fontId="17" fillId="4" borderId="6" xfId="3" applyNumberFormat="1" applyFont="1" applyFill="1" applyBorder="1" applyAlignment="1" applyProtection="1">
      <alignment horizontal="right" vertical="top" wrapText="1"/>
    </xf>
    <xf numFmtId="10" fontId="18" fillId="4" borderId="7" xfId="3" applyNumberFormat="1" applyFont="1" applyFill="1" applyBorder="1" applyAlignment="1" applyProtection="1">
      <alignment horizontal="right" vertical="top" wrapText="1"/>
    </xf>
    <xf numFmtId="10" fontId="18" fillId="4" borderId="40" xfId="3" applyNumberFormat="1" applyFont="1" applyFill="1" applyBorder="1" applyAlignment="1" applyProtection="1">
      <alignment horizontal="right" vertical="top" wrapText="1"/>
    </xf>
    <xf numFmtId="10" fontId="18" fillId="4" borderId="27" xfId="3" applyNumberFormat="1" applyFont="1" applyFill="1" applyBorder="1" applyAlignment="1" applyProtection="1">
      <alignment horizontal="right" vertical="top" wrapText="1"/>
    </xf>
    <xf numFmtId="10" fontId="18" fillId="4" borderId="6" xfId="3" applyNumberFormat="1" applyFont="1" applyFill="1" applyBorder="1" applyAlignment="1" applyProtection="1">
      <alignment horizontal="right" vertical="top" wrapText="1"/>
    </xf>
    <xf numFmtId="0" fontId="17" fillId="4" borderId="1" xfId="3" applyNumberFormat="1" applyFont="1" applyFill="1" applyBorder="1" applyAlignment="1" applyProtection="1">
      <alignment horizontal="right" vertical="top" wrapText="1"/>
    </xf>
    <xf numFmtId="0" fontId="17" fillId="4" borderId="1" xfId="3" applyNumberFormat="1" applyFont="1" applyFill="1" applyBorder="1" applyAlignment="1" applyProtection="1">
      <alignment horizontal="left" vertical="top" wrapText="1" indent="1"/>
    </xf>
    <xf numFmtId="0" fontId="17" fillId="4" borderId="6" xfId="3" applyNumberFormat="1" applyFont="1" applyFill="1" applyBorder="1" applyAlignment="1" applyProtection="1">
      <alignment horizontal="right" vertical="top" wrapText="1"/>
    </xf>
    <xf numFmtId="0" fontId="18" fillId="4" borderId="1" xfId="3" applyNumberFormat="1" applyFont="1" applyFill="1" applyBorder="1" applyAlignment="1" applyProtection="1">
      <alignment horizontal="right" vertical="top" wrapText="1"/>
    </xf>
    <xf numFmtId="0" fontId="18" fillId="4" borderId="1" xfId="3" applyNumberFormat="1" applyFont="1" applyFill="1" applyBorder="1" applyAlignment="1" applyProtection="1">
      <alignment horizontal="left" vertical="top" wrapText="1" indent="1"/>
    </xf>
    <xf numFmtId="0" fontId="18" fillId="4" borderId="7" xfId="3" applyNumberFormat="1" applyFont="1" applyFill="1" applyBorder="1" applyAlignment="1" applyProtection="1">
      <alignment horizontal="right" vertical="top" wrapText="1"/>
    </xf>
    <xf numFmtId="0" fontId="18" fillId="4" borderId="21" xfId="3" applyNumberFormat="1" applyFont="1" applyFill="1" applyBorder="1" applyAlignment="1" applyProtection="1">
      <alignment horizontal="right" vertical="top" wrapText="1"/>
    </xf>
    <xf numFmtId="0" fontId="18" fillId="4" borderId="21" xfId="3" applyNumberFormat="1" applyFont="1" applyFill="1" applyBorder="1" applyAlignment="1" applyProtection="1">
      <alignment horizontal="left" vertical="top" wrapText="1" indent="1"/>
    </xf>
    <xf numFmtId="0" fontId="18" fillId="4" borderId="40" xfId="3" applyNumberFormat="1" applyFont="1" applyFill="1" applyBorder="1" applyAlignment="1" applyProtection="1">
      <alignment horizontal="right" vertical="top" wrapText="1"/>
    </xf>
    <xf numFmtId="0" fontId="18" fillId="4" borderId="10" xfId="3" applyNumberFormat="1" applyFont="1" applyFill="1" applyBorder="1" applyAlignment="1" applyProtection="1">
      <alignment horizontal="right" vertical="top" wrapText="1"/>
    </xf>
    <xf numFmtId="0" fontId="18" fillId="4" borderId="10" xfId="3" applyNumberFormat="1" applyFont="1" applyFill="1" applyBorder="1" applyAlignment="1" applyProtection="1">
      <alignment horizontal="left" vertical="top" wrapText="1" indent="1"/>
    </xf>
    <xf numFmtId="0" fontId="18" fillId="4" borderId="27" xfId="3" applyNumberFormat="1" applyFont="1" applyFill="1" applyBorder="1" applyAlignment="1" applyProtection="1">
      <alignment horizontal="right" vertical="top" wrapText="1"/>
    </xf>
    <xf numFmtId="0" fontId="18" fillId="4" borderId="6" xfId="3" applyNumberFormat="1" applyFont="1" applyFill="1" applyBorder="1" applyAlignment="1" applyProtection="1">
      <alignment horizontal="right" vertical="top" wrapText="1"/>
    </xf>
    <xf numFmtId="164" fontId="29" fillId="4" borderId="5" xfId="3" applyNumberFormat="1" applyFont="1" applyFill="1" applyBorder="1" applyAlignment="1" applyProtection="1">
      <alignment horizontal="center" vertical="top" wrapText="1"/>
    </xf>
    <xf numFmtId="0" fontId="28" fillId="4" borderId="1" xfId="3" applyNumberFormat="1" applyFont="1" applyFill="1" applyBorder="1" applyAlignment="1" applyProtection="1">
      <alignment horizontal="right" vertical="top" wrapText="1"/>
    </xf>
    <xf numFmtId="0" fontId="28" fillId="4" borderId="1" xfId="3" applyNumberFormat="1" applyFont="1" applyFill="1" applyBorder="1" applyAlignment="1" applyProtection="1">
      <alignment horizontal="left" vertical="top" wrapText="1" indent="1"/>
    </xf>
    <xf numFmtId="0" fontId="28" fillId="4" borderId="6" xfId="3" applyNumberFormat="1" applyFont="1" applyFill="1" applyBorder="1" applyAlignment="1" applyProtection="1">
      <alignment horizontal="right" vertical="top" wrapText="1"/>
    </xf>
    <xf numFmtId="9" fontId="17" fillId="4" borderId="1" xfId="2" applyNumberFormat="1" applyFont="1" applyFill="1" applyBorder="1" applyAlignment="1" applyProtection="1">
      <alignment horizontal="left" vertical="top" wrapText="1"/>
    </xf>
    <xf numFmtId="171" fontId="17" fillId="4" borderId="1" xfId="3" applyNumberFormat="1" applyFont="1" applyFill="1" applyBorder="1" applyAlignment="1" applyProtection="1">
      <alignment horizontal="right" vertical="top" wrapText="1"/>
    </xf>
    <xf numFmtId="9" fontId="18" fillId="4" borderId="1" xfId="2" applyFont="1" applyFill="1" applyBorder="1" applyAlignment="1" applyProtection="1">
      <alignment horizontal="left" vertical="top" wrapText="1"/>
    </xf>
    <xf numFmtId="1" fontId="29" fillId="4" borderId="5" xfId="3" applyNumberFormat="1" applyFont="1" applyFill="1" applyBorder="1" applyAlignment="1" applyProtection="1">
      <alignment horizontal="left" vertical="top" wrapText="1" indent="2"/>
    </xf>
    <xf numFmtId="164" fontId="29" fillId="4" borderId="5" xfId="3" applyNumberFormat="1" applyFont="1" applyFill="1" applyBorder="1" applyAlignment="1" applyProtection="1">
      <alignment horizontal="left" vertical="top" wrapText="1" indent="2"/>
    </xf>
    <xf numFmtId="164" fontId="17" fillId="4" borderId="17" xfId="3" applyNumberFormat="1" applyFont="1" applyFill="1" applyBorder="1" applyAlignment="1" applyProtection="1">
      <alignment horizontal="left" vertical="top" wrapText="1"/>
    </xf>
    <xf numFmtId="0" fontId="29" fillId="4" borderId="5" xfId="3" applyNumberFormat="1" applyFont="1" applyFill="1" applyBorder="1" applyAlignment="1" applyProtection="1">
      <alignment horizontal="left" vertical="top" wrapText="1" indent="2"/>
    </xf>
    <xf numFmtId="0" fontId="28" fillId="4" borderId="17" xfId="3" applyNumberFormat="1" applyFont="1" applyFill="1" applyBorder="1" applyAlignment="1" applyProtection="1">
      <alignment horizontal="left" vertical="top" wrapText="1"/>
    </xf>
    <xf numFmtId="1" fontId="28" fillId="4" borderId="17" xfId="3" applyNumberFormat="1" applyFont="1" applyFill="1" applyBorder="1" applyAlignment="1" applyProtection="1">
      <alignment horizontal="left" vertical="top" wrapText="1" indent="2"/>
    </xf>
    <xf numFmtId="164" fontId="33" fillId="4" borderId="1" xfId="3" applyNumberFormat="1" applyFont="1" applyFill="1" applyBorder="1" applyAlignment="1" applyProtection="1">
      <alignment horizontal="left" vertical="top" wrapText="1" indent="1"/>
    </xf>
    <xf numFmtId="164" fontId="33" fillId="4" borderId="1" xfId="3" applyNumberFormat="1" applyFont="1" applyFill="1" applyBorder="1" applyAlignment="1" applyProtection="1">
      <alignment horizontal="left" vertical="top" wrapText="1" indent="2"/>
    </xf>
    <xf numFmtId="0" fontId="33" fillId="4" borderId="4" xfId="3" applyNumberFormat="1" applyFont="1" applyFill="1" applyBorder="1" applyAlignment="1" applyProtection="1">
      <alignment horizontal="left" vertical="top" wrapText="1" indent="2"/>
    </xf>
    <xf numFmtId="1" fontId="33" fillId="4" borderId="4" xfId="3" applyNumberFormat="1" applyFont="1" applyFill="1" applyBorder="1" applyAlignment="1" applyProtection="1">
      <alignment horizontal="left" vertical="top" wrapText="1" indent="2"/>
    </xf>
    <xf numFmtId="0" fontId="31" fillId="4" borderId="10" xfId="3" applyNumberFormat="1" applyFont="1" applyFill="1" applyBorder="1" applyAlignment="1" applyProtection="1">
      <alignment horizontal="right" vertical="top" wrapText="1"/>
    </xf>
    <xf numFmtId="0" fontId="31" fillId="4" borderId="10" xfId="3" applyNumberFormat="1" applyFont="1" applyFill="1" applyBorder="1" applyAlignment="1" applyProtection="1">
      <alignment horizontal="left" vertical="top" wrapText="1" indent="1"/>
    </xf>
    <xf numFmtId="0" fontId="31" fillId="4" borderId="27" xfId="3" applyNumberFormat="1" applyFont="1" applyFill="1" applyBorder="1" applyAlignment="1" applyProtection="1">
      <alignment horizontal="right" vertical="top" wrapText="1"/>
    </xf>
    <xf numFmtId="164" fontId="17" fillId="4" borderId="1" xfId="3" applyNumberFormat="1" applyFont="1" applyFill="1" applyBorder="1" applyAlignment="1" applyProtection="1">
      <alignment horizontal="right" vertical="top" wrapText="1"/>
    </xf>
    <xf numFmtId="164" fontId="17" fillId="4" borderId="5" xfId="3" applyNumberFormat="1" applyFont="1" applyFill="1" applyBorder="1" applyAlignment="1" applyProtection="1">
      <alignment horizontal="left" vertical="top" wrapText="1" indent="2"/>
    </xf>
    <xf numFmtId="0" fontId="28" fillId="4" borderId="10" xfId="3" applyNumberFormat="1" applyFont="1" applyFill="1" applyBorder="1" applyAlignment="1" applyProtection="1">
      <alignment horizontal="right" vertical="top" wrapText="1"/>
    </xf>
    <xf numFmtId="0" fontId="28" fillId="4" borderId="10" xfId="3" applyNumberFormat="1" applyFont="1" applyFill="1" applyBorder="1" applyAlignment="1" applyProtection="1">
      <alignment horizontal="left" vertical="top" wrapText="1" indent="1"/>
    </xf>
    <xf numFmtId="0" fontId="29" fillId="4" borderId="1" xfId="3" applyNumberFormat="1" applyFont="1" applyFill="1" applyBorder="1" applyAlignment="1" applyProtection="1">
      <alignment horizontal="right" vertical="top" wrapText="1"/>
    </xf>
    <xf numFmtId="0" fontId="29" fillId="4" borderId="1" xfId="3" applyNumberFormat="1" applyFont="1" applyFill="1" applyBorder="1" applyAlignment="1" applyProtection="1">
      <alignment horizontal="left" vertical="top" wrapText="1" indent="1"/>
    </xf>
    <xf numFmtId="0" fontId="28" fillId="4" borderId="21" xfId="3" applyNumberFormat="1" applyFont="1" applyFill="1" applyBorder="1" applyAlignment="1" applyProtection="1">
      <alignment horizontal="right" vertical="top" wrapText="1"/>
    </xf>
    <xf numFmtId="0" fontId="28" fillId="4" borderId="21" xfId="3" applyNumberFormat="1" applyFont="1" applyFill="1" applyBorder="1" applyAlignment="1" applyProtection="1">
      <alignment horizontal="left" vertical="top" wrapText="1" indent="1"/>
    </xf>
    <xf numFmtId="164" fontId="33" fillId="4" borderId="1" xfId="3" applyNumberFormat="1" applyFont="1" applyFill="1" applyBorder="1" applyAlignment="1" applyProtection="1">
      <alignment horizontal="right" vertical="top" wrapText="1"/>
    </xf>
    <xf numFmtId="0" fontId="33" fillId="4" borderId="1" xfId="3" applyNumberFormat="1" applyFont="1" applyFill="1" applyBorder="1" applyAlignment="1" applyProtection="1">
      <alignment horizontal="left" vertical="top" wrapText="1"/>
    </xf>
    <xf numFmtId="0" fontId="31" fillId="4" borderId="1" xfId="3" applyNumberFormat="1" applyFont="1" applyFill="1" applyBorder="1" applyAlignment="1" applyProtection="1">
      <alignment horizontal="right" vertical="top" wrapText="1"/>
    </xf>
    <xf numFmtId="0" fontId="31" fillId="4" borderId="1" xfId="3" applyNumberFormat="1" applyFont="1" applyFill="1" applyBorder="1" applyAlignment="1" applyProtection="1">
      <alignment horizontal="left" vertical="top" wrapText="1" indent="1"/>
    </xf>
    <xf numFmtId="0" fontId="31" fillId="4" borderId="21" xfId="3" applyNumberFormat="1" applyFont="1" applyFill="1" applyBorder="1" applyAlignment="1" applyProtection="1">
      <alignment horizontal="right" vertical="top" wrapText="1"/>
    </xf>
    <xf numFmtId="0" fontId="31" fillId="4" borderId="21" xfId="3" applyNumberFormat="1" applyFont="1" applyFill="1" applyBorder="1" applyAlignment="1" applyProtection="1">
      <alignment horizontal="left" vertical="top" wrapText="1" indent="1"/>
    </xf>
    <xf numFmtId="0" fontId="17" fillId="4" borderId="1" xfId="3" applyNumberFormat="1" applyFont="1" applyFill="1" applyBorder="1" applyAlignment="1" applyProtection="1">
      <alignment horizontal="left" vertical="top" wrapText="1"/>
    </xf>
    <xf numFmtId="0" fontId="18" fillId="4" borderId="22" xfId="3" applyNumberFormat="1" applyFont="1" applyFill="1" applyBorder="1" applyAlignment="1" applyProtection="1">
      <alignment horizontal="left" vertical="top" wrapText="1" indent="1"/>
    </xf>
    <xf numFmtId="0" fontId="18" fillId="4" borderId="2" xfId="3" applyNumberFormat="1" applyFont="1" applyFill="1" applyBorder="1" applyAlignment="1" applyProtection="1">
      <alignment horizontal="left" vertical="top" wrapText="1" indent="1"/>
    </xf>
    <xf numFmtId="0" fontId="15" fillId="4" borderId="0" xfId="0" applyFont="1" applyFill="1" applyBorder="1" applyAlignment="1" applyProtection="1">
      <alignment horizontal="justify" vertical="top" wrapText="1"/>
    </xf>
    <xf numFmtId="0" fontId="15" fillId="4" borderId="0" xfId="0" applyFont="1" applyFill="1" applyBorder="1" applyAlignment="1" applyProtection="1">
      <alignment horizontal="left" vertical="top" wrapText="1" indent="1"/>
    </xf>
    <xf numFmtId="0" fontId="35" fillId="4" borderId="0" xfId="0" applyFont="1" applyFill="1" applyBorder="1" applyAlignment="1" applyProtection="1">
      <alignment horizontal="left" wrapText="1"/>
    </xf>
    <xf numFmtId="0" fontId="35" fillId="4" borderId="0" xfId="0" applyFont="1" applyFill="1" applyBorder="1" applyAlignment="1" applyProtection="1">
      <alignment horizontal="left" wrapText="1" indent="1"/>
    </xf>
    <xf numFmtId="0" fontId="35" fillId="4" borderId="0" xfId="0" applyFont="1" applyFill="1" applyBorder="1" applyAlignment="1" applyProtection="1">
      <alignment horizontal="left"/>
    </xf>
    <xf numFmtId="0" fontId="35" fillId="4" borderId="0" xfId="0" applyFont="1" applyFill="1" applyBorder="1" applyAlignment="1" applyProtection="1">
      <alignment horizontal="left" indent="1"/>
    </xf>
    <xf numFmtId="0" fontId="19" fillId="4" borderId="0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horizontal="left" vertical="center" indent="1"/>
    </xf>
    <xf numFmtId="0" fontId="35" fillId="4" borderId="0" xfId="0" applyFont="1" applyFill="1" applyBorder="1" applyAlignment="1" applyProtection="1">
      <alignment vertical="center"/>
    </xf>
    <xf numFmtId="0" fontId="35" fillId="4" borderId="0" xfId="0" applyFont="1" applyFill="1" applyBorder="1" applyAlignment="1" applyProtection="1">
      <alignment horizontal="left" vertical="center" indent="1"/>
    </xf>
    <xf numFmtId="0" fontId="35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horizontal="left" vertical="center" indent="1"/>
    </xf>
    <xf numFmtId="0" fontId="3" fillId="5" borderId="0" xfId="0" applyFont="1" applyFill="1" applyBorder="1" applyAlignment="1" applyProtection="1">
      <alignment vertical="center"/>
    </xf>
    <xf numFmtId="164" fontId="18" fillId="5" borderId="9" xfId="0" applyNumberFormat="1" applyFont="1" applyFill="1" applyBorder="1" applyAlignment="1" applyProtection="1">
      <alignment horizontal="center" vertical="top" wrapText="1"/>
    </xf>
    <xf numFmtId="164" fontId="18" fillId="5" borderId="1" xfId="0" applyNumberFormat="1" applyFont="1" applyFill="1" applyBorder="1" applyAlignment="1" applyProtection="1">
      <alignment horizontal="center" vertical="top" wrapText="1"/>
    </xf>
    <xf numFmtId="10" fontId="18" fillId="5" borderId="24" xfId="0" applyNumberFormat="1" applyFont="1" applyFill="1" applyBorder="1" applyAlignment="1" applyProtection="1">
      <alignment horizontal="center" vertical="top" wrapText="1"/>
    </xf>
    <xf numFmtId="0" fontId="18" fillId="5" borderId="16" xfId="0" applyNumberFormat="1" applyFont="1" applyFill="1" applyBorder="1" applyAlignment="1" applyProtection="1">
      <alignment horizontal="center" vertical="center" wrapText="1"/>
    </xf>
    <xf numFmtId="0" fontId="18" fillId="5" borderId="11" xfId="0" applyNumberFormat="1" applyFont="1" applyFill="1" applyBorder="1" applyAlignment="1" applyProtection="1">
      <alignment horizontal="center" vertical="center" wrapText="1"/>
    </xf>
    <xf numFmtId="1" fontId="18" fillId="5" borderId="41" xfId="0" applyNumberFormat="1" applyFont="1" applyFill="1" applyBorder="1" applyAlignment="1" applyProtection="1">
      <alignment horizontal="center" vertical="center" wrapText="1"/>
    </xf>
    <xf numFmtId="164" fontId="17" fillId="5" borderId="20" xfId="3" applyNumberFormat="1" applyFont="1" applyFill="1" applyBorder="1" applyAlignment="1" applyProtection="1">
      <alignment horizontal="left" vertical="top" wrapText="1" indent="2"/>
    </xf>
    <xf numFmtId="0" fontId="17" fillId="5" borderId="29" xfId="3" applyNumberFormat="1" applyFont="1" applyFill="1" applyBorder="1" applyAlignment="1" applyProtection="1">
      <alignment horizontal="left" vertical="top" wrapText="1" indent="2"/>
    </xf>
    <xf numFmtId="164" fontId="17" fillId="5" borderId="29" xfId="3" applyNumberFormat="1" applyFont="1" applyFill="1" applyBorder="1" applyAlignment="1" applyProtection="1">
      <alignment horizontal="left" vertical="top" wrapText="1" indent="2"/>
    </xf>
    <xf numFmtId="169" fontId="18" fillId="5" borderId="10" xfId="3" applyNumberFormat="1" applyFont="1" applyFill="1" applyBorder="1" applyAlignment="1" applyProtection="1">
      <alignment horizontal="right" vertical="top" wrapText="1"/>
    </xf>
    <xf numFmtId="10" fontId="18" fillId="5" borderId="10" xfId="3" applyNumberFormat="1" applyFont="1" applyFill="1" applyBorder="1" applyAlignment="1" applyProtection="1">
      <alignment horizontal="right" vertical="top" wrapText="1"/>
    </xf>
    <xf numFmtId="169" fontId="18" fillId="5" borderId="22" xfId="3" applyNumberFormat="1" applyFont="1" applyFill="1" applyBorder="1" applyAlignment="1" applyProtection="1">
      <alignment horizontal="right" vertical="top" wrapText="1"/>
    </xf>
    <xf numFmtId="169" fontId="18" fillId="5" borderId="1" xfId="3" applyNumberFormat="1" applyFont="1" applyFill="1" applyBorder="1" applyAlignment="1" applyProtection="1">
      <alignment horizontal="right" vertical="top" wrapText="1"/>
    </xf>
    <xf numFmtId="169" fontId="18" fillId="5" borderId="2" xfId="3" applyNumberFormat="1" applyFont="1" applyFill="1" applyBorder="1" applyAlignment="1" applyProtection="1">
      <alignment horizontal="right" vertical="top" wrapText="1"/>
    </xf>
    <xf numFmtId="169" fontId="17" fillId="5" borderId="1" xfId="3" applyNumberFormat="1" applyFont="1" applyFill="1" applyBorder="1" applyAlignment="1" applyProtection="1">
      <alignment horizontal="right" vertical="top" wrapText="1"/>
    </xf>
    <xf numFmtId="10" fontId="17" fillId="5" borderId="1" xfId="3" applyNumberFormat="1" applyFont="1" applyFill="1" applyBorder="1" applyAlignment="1" applyProtection="1">
      <alignment horizontal="right" vertical="top" wrapText="1"/>
    </xf>
    <xf numFmtId="169" fontId="18" fillId="5" borderId="21" xfId="3" applyNumberFormat="1" applyFont="1" applyFill="1" applyBorder="1" applyAlignment="1" applyProtection="1">
      <alignment horizontal="right" vertical="top" wrapText="1"/>
    </xf>
    <xf numFmtId="10" fontId="18" fillId="5" borderId="21" xfId="3" applyNumberFormat="1" applyFont="1" applyFill="1" applyBorder="1" applyAlignment="1" applyProtection="1">
      <alignment horizontal="right" vertical="top" wrapText="1"/>
    </xf>
    <xf numFmtId="10" fontId="18" fillId="5" borderId="1" xfId="3" applyNumberFormat="1" applyFont="1" applyFill="1" applyBorder="1" applyAlignment="1" applyProtection="1">
      <alignment horizontal="right" vertical="top" wrapText="1"/>
    </xf>
    <xf numFmtId="0" fontId="3" fillId="5" borderId="1" xfId="0" applyFont="1" applyFill="1" applyBorder="1" applyAlignment="1" applyProtection="1">
      <alignment horizontal="left" vertical="center"/>
    </xf>
    <xf numFmtId="9" fontId="17" fillId="5" borderId="1" xfId="3" applyNumberFormat="1" applyFont="1" applyFill="1" applyBorder="1" applyAlignment="1" applyProtection="1">
      <alignment horizontal="right" vertical="top" wrapText="1"/>
    </xf>
    <xf numFmtId="170" fontId="18" fillId="5" borderId="10" xfId="3" applyNumberFormat="1" applyFont="1" applyFill="1" applyBorder="1" applyAlignment="1" applyProtection="1">
      <alignment horizontal="right" vertical="top" wrapText="1"/>
    </xf>
    <xf numFmtId="170" fontId="18" fillId="5" borderId="1" xfId="3" applyNumberFormat="1" applyFont="1" applyFill="1" applyBorder="1" applyAlignment="1" applyProtection="1">
      <alignment horizontal="right" vertical="top" wrapText="1"/>
    </xf>
    <xf numFmtId="0" fontId="17" fillId="5" borderId="1" xfId="3" applyNumberFormat="1" applyFont="1" applyFill="1" applyBorder="1" applyAlignment="1" applyProtection="1">
      <alignment horizontal="right" vertical="top" wrapText="1"/>
    </xf>
    <xf numFmtId="0" fontId="18" fillId="5" borderId="1" xfId="3" applyNumberFormat="1" applyFont="1" applyFill="1" applyBorder="1" applyAlignment="1" applyProtection="1">
      <alignment horizontal="right" vertical="top" wrapText="1"/>
    </xf>
    <xf numFmtId="0" fontId="18" fillId="5" borderId="21" xfId="3" applyNumberFormat="1" applyFont="1" applyFill="1" applyBorder="1" applyAlignment="1" applyProtection="1">
      <alignment horizontal="right" vertical="top" wrapText="1"/>
    </xf>
    <xf numFmtId="0" fontId="18" fillId="5" borderId="10" xfId="3" applyNumberFormat="1" applyFont="1" applyFill="1" applyBorder="1" applyAlignment="1" applyProtection="1">
      <alignment horizontal="right" vertical="top" wrapText="1"/>
    </xf>
    <xf numFmtId="164" fontId="29" fillId="5" borderId="5" xfId="3" applyNumberFormat="1" applyFont="1" applyFill="1" applyBorder="1" applyAlignment="1" applyProtection="1">
      <alignment horizontal="center" vertical="top" wrapText="1"/>
    </xf>
    <xf numFmtId="164" fontId="28" fillId="5" borderId="1" xfId="3" applyNumberFormat="1" applyFont="1" applyFill="1" applyBorder="1" applyAlignment="1" applyProtection="1">
      <alignment horizontal="left" vertical="top" wrapText="1" indent="1"/>
    </xf>
    <xf numFmtId="0" fontId="28" fillId="5" borderId="1" xfId="3" applyNumberFormat="1" applyFont="1" applyFill="1" applyBorder="1" applyAlignment="1" applyProtection="1">
      <alignment horizontal="right" vertical="top" wrapText="1"/>
    </xf>
    <xf numFmtId="0" fontId="18" fillId="5" borderId="1" xfId="3" applyNumberFormat="1" applyFont="1" applyFill="1" applyBorder="1" applyAlignment="1" applyProtection="1">
      <alignment horizontal="left" vertical="top" wrapText="1" indent="1"/>
    </xf>
    <xf numFmtId="164" fontId="29" fillId="5" borderId="5" xfId="3" applyNumberFormat="1" applyFont="1" applyFill="1" applyBorder="1" applyAlignment="1" applyProtection="1">
      <alignment horizontal="left" vertical="top" wrapText="1" indent="2"/>
    </xf>
    <xf numFmtId="164" fontId="17" fillId="5" borderId="17" xfId="3" applyNumberFormat="1" applyFont="1" applyFill="1" applyBorder="1" applyAlignment="1" applyProtection="1">
      <alignment horizontal="left" vertical="top" wrapText="1"/>
    </xf>
    <xf numFmtId="2" fontId="18" fillId="5" borderId="1" xfId="3" applyNumberFormat="1" applyFont="1" applyFill="1" applyBorder="1" applyAlignment="1" applyProtection="1">
      <alignment horizontal="right" vertical="top" wrapText="1"/>
    </xf>
    <xf numFmtId="0" fontId="28" fillId="5" borderId="17" xfId="3" applyNumberFormat="1" applyFont="1" applyFill="1" applyBorder="1" applyAlignment="1" applyProtection="1">
      <alignment horizontal="left" vertical="top" wrapText="1"/>
    </xf>
    <xf numFmtId="0" fontId="29" fillId="5" borderId="5" xfId="3" applyNumberFormat="1" applyFont="1" applyFill="1" applyBorder="1" applyAlignment="1" applyProtection="1">
      <alignment horizontal="left" vertical="top" wrapText="1" indent="2"/>
    </xf>
    <xf numFmtId="164" fontId="33" fillId="5" borderId="1" xfId="3" applyNumberFormat="1" applyFont="1" applyFill="1" applyBorder="1" applyAlignment="1" applyProtection="1">
      <alignment horizontal="left" vertical="top" wrapText="1" indent="1"/>
    </xf>
    <xf numFmtId="164" fontId="33" fillId="5" borderId="1" xfId="3" applyNumberFormat="1" applyFont="1" applyFill="1" applyBorder="1" applyAlignment="1" applyProtection="1">
      <alignment horizontal="left" vertical="top" wrapText="1" indent="2"/>
    </xf>
    <xf numFmtId="0" fontId="33" fillId="5" borderId="4" xfId="3" applyNumberFormat="1" applyFont="1" applyFill="1" applyBorder="1" applyAlignment="1" applyProtection="1">
      <alignment horizontal="left" vertical="top" wrapText="1" indent="2"/>
    </xf>
    <xf numFmtId="0" fontId="31" fillId="5" borderId="10" xfId="3" applyNumberFormat="1" applyFont="1" applyFill="1" applyBorder="1" applyAlignment="1" applyProtection="1">
      <alignment horizontal="right" vertical="top" wrapText="1"/>
    </xf>
    <xf numFmtId="164" fontId="17" fillId="5" borderId="5" xfId="3" applyNumberFormat="1" applyFont="1" applyFill="1" applyBorder="1" applyAlignment="1" applyProtection="1">
      <alignment horizontal="left" vertical="top" wrapText="1" indent="2"/>
    </xf>
    <xf numFmtId="0" fontId="28" fillId="5" borderId="10" xfId="3" applyNumberFormat="1" applyFont="1" applyFill="1" applyBorder="1" applyAlignment="1" applyProtection="1">
      <alignment horizontal="right" vertical="top" wrapText="1"/>
    </xf>
    <xf numFmtId="0" fontId="29" fillId="5" borderId="1" xfId="3" applyNumberFormat="1" applyFont="1" applyFill="1" applyBorder="1" applyAlignment="1" applyProtection="1">
      <alignment horizontal="right" vertical="top" wrapText="1"/>
    </xf>
    <xf numFmtId="0" fontId="28" fillId="5" borderId="21" xfId="3" applyNumberFormat="1" applyFont="1" applyFill="1" applyBorder="1" applyAlignment="1" applyProtection="1">
      <alignment horizontal="right" vertical="top" wrapText="1"/>
    </xf>
    <xf numFmtId="164" fontId="33" fillId="5" borderId="1" xfId="3" applyNumberFormat="1" applyFont="1" applyFill="1" applyBorder="1" applyAlignment="1" applyProtection="1">
      <alignment horizontal="right" vertical="top" wrapText="1"/>
    </xf>
    <xf numFmtId="0" fontId="33" fillId="5" borderId="1" xfId="3" applyNumberFormat="1" applyFont="1" applyFill="1" applyBorder="1" applyAlignment="1" applyProtection="1">
      <alignment horizontal="left" vertical="top" wrapText="1"/>
    </xf>
    <xf numFmtId="0" fontId="31" fillId="5" borderId="1" xfId="3" applyNumberFormat="1" applyFont="1" applyFill="1" applyBorder="1" applyAlignment="1" applyProtection="1">
      <alignment horizontal="right" vertical="top" wrapText="1"/>
    </xf>
    <xf numFmtId="0" fontId="31" fillId="5" borderId="1" xfId="3" applyNumberFormat="1" applyFont="1" applyFill="1" applyBorder="1" applyAlignment="1" applyProtection="1">
      <alignment horizontal="left" vertical="top" wrapText="1" indent="1"/>
    </xf>
    <xf numFmtId="0" fontId="31" fillId="5" borderId="21" xfId="3" applyNumberFormat="1" applyFont="1" applyFill="1" applyBorder="1" applyAlignment="1" applyProtection="1">
      <alignment horizontal="right" vertical="top" wrapText="1"/>
    </xf>
    <xf numFmtId="0" fontId="31" fillId="5" borderId="21" xfId="3" applyNumberFormat="1" applyFont="1" applyFill="1" applyBorder="1" applyAlignment="1" applyProtection="1">
      <alignment horizontal="left" vertical="top" wrapText="1" indent="1"/>
    </xf>
    <xf numFmtId="0" fontId="31" fillId="5" borderId="27" xfId="3" applyNumberFormat="1" applyFont="1" applyFill="1" applyBorder="1" applyAlignment="1" applyProtection="1">
      <alignment horizontal="right" vertical="top" wrapText="1"/>
    </xf>
    <xf numFmtId="0" fontId="31" fillId="5" borderId="7" xfId="3" applyNumberFormat="1" applyFont="1" applyFill="1" applyBorder="1" applyAlignment="1" applyProtection="1">
      <alignment horizontal="right" vertical="top" wrapText="1"/>
    </xf>
    <xf numFmtId="164" fontId="17" fillId="5" borderId="1" xfId="3" applyNumberFormat="1" applyFont="1" applyFill="1" applyBorder="1" applyAlignment="1" applyProtection="1">
      <alignment horizontal="right" vertical="top" wrapText="1"/>
    </xf>
    <xf numFmtId="0" fontId="17" fillId="5" borderId="1" xfId="3" applyNumberFormat="1" applyFont="1" applyFill="1" applyBorder="1" applyAlignment="1" applyProtection="1">
      <alignment horizontal="left" vertical="top" wrapText="1" indent="1"/>
    </xf>
    <xf numFmtId="0" fontId="18" fillId="5" borderId="10" xfId="3" applyNumberFormat="1" applyFont="1" applyFill="1" applyBorder="1" applyAlignment="1" applyProtection="1">
      <alignment horizontal="left" vertical="top" wrapText="1" indent="1"/>
    </xf>
    <xf numFmtId="0" fontId="17" fillId="5" borderId="1" xfId="3" applyNumberFormat="1" applyFont="1" applyFill="1" applyBorder="1" applyAlignment="1" applyProtection="1">
      <alignment horizontal="left" vertical="top" wrapText="1"/>
    </xf>
    <xf numFmtId="0" fontId="18" fillId="5" borderId="22" xfId="3" applyNumberFormat="1" applyFont="1" applyFill="1" applyBorder="1" applyAlignment="1" applyProtection="1">
      <alignment horizontal="left" vertical="top" wrapText="1" indent="1"/>
    </xf>
    <xf numFmtId="0" fontId="18" fillId="5" borderId="2" xfId="3" applyNumberFormat="1" applyFont="1" applyFill="1" applyBorder="1" applyAlignment="1" applyProtection="1">
      <alignment horizontal="left" vertical="top" wrapText="1" indent="1"/>
    </xf>
    <xf numFmtId="0" fontId="18" fillId="5" borderId="27" xfId="3" applyNumberFormat="1" applyFont="1" applyFill="1" applyBorder="1" applyAlignment="1" applyProtection="1">
      <alignment horizontal="right" vertical="top" wrapText="1"/>
    </xf>
    <xf numFmtId="0" fontId="15" fillId="5" borderId="0" xfId="0" applyFont="1" applyFill="1" applyBorder="1" applyAlignment="1" applyProtection="1">
      <alignment horizontal="justify" vertical="top" wrapText="1"/>
    </xf>
    <xf numFmtId="0" fontId="35" fillId="5" borderId="0" xfId="0" applyFont="1" applyFill="1" applyBorder="1" applyAlignment="1" applyProtection="1">
      <alignment horizontal="left" wrapText="1"/>
    </xf>
    <xf numFmtId="0" fontId="35" fillId="5" borderId="0" xfId="0" applyFont="1" applyFill="1" applyBorder="1" applyAlignment="1" applyProtection="1">
      <alignment horizontal="left"/>
    </xf>
    <xf numFmtId="0" fontId="19" fillId="5" borderId="0" xfId="0" applyFont="1" applyFill="1" applyBorder="1" applyAlignment="1" applyProtection="1">
      <alignment vertical="center"/>
    </xf>
    <xf numFmtId="164" fontId="19" fillId="5" borderId="0" xfId="3" applyNumberFormat="1" applyFont="1" applyFill="1" applyBorder="1" applyAlignment="1" applyProtection="1">
      <alignment vertical="center" wrapText="1"/>
    </xf>
    <xf numFmtId="0" fontId="35" fillId="5" borderId="0" xfId="0" applyFont="1" applyFill="1" applyBorder="1" applyAlignment="1" applyProtection="1">
      <alignment vertical="center"/>
    </xf>
    <xf numFmtId="164" fontId="35" fillId="5" borderId="0" xfId="3" applyNumberFormat="1" applyFont="1" applyFill="1" applyBorder="1" applyAlignment="1" applyProtection="1">
      <alignment vertical="center" wrapText="1"/>
    </xf>
    <xf numFmtId="0" fontId="35" fillId="5" borderId="0" xfId="0" applyFont="1" applyFill="1" applyBorder="1" applyAlignment="1" applyProtection="1">
      <alignment horizontal="left" vertical="center"/>
    </xf>
    <xf numFmtId="164" fontId="3" fillId="5" borderId="0" xfId="3" applyNumberFormat="1" applyFont="1" applyFill="1" applyBorder="1" applyAlignment="1" applyProtection="1">
      <alignment vertical="center" wrapText="1"/>
    </xf>
    <xf numFmtId="167" fontId="3" fillId="5" borderId="0" xfId="0" applyNumberFormat="1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17" fillId="4" borderId="1" xfId="3" applyNumberFormat="1" applyFont="1" applyFill="1" applyBorder="1" applyAlignment="1" applyProtection="1">
      <alignment horizontal="left" vertical="top" wrapText="1" indent="2"/>
    </xf>
    <xf numFmtId="164" fontId="29" fillId="4" borderId="1" xfId="3" applyNumberFormat="1" applyFont="1" applyFill="1" applyBorder="1" applyAlignment="1" applyProtection="1">
      <alignment horizontal="left" vertical="top" wrapText="1" indent="2"/>
    </xf>
    <xf numFmtId="0" fontId="29" fillId="4" borderId="4" xfId="3" applyNumberFormat="1" applyFont="1" applyFill="1" applyBorder="1" applyAlignment="1" applyProtection="1">
      <alignment horizontal="center" vertical="top" wrapText="1"/>
    </xf>
    <xf numFmtId="0" fontId="17" fillId="5" borderId="1" xfId="3" applyNumberFormat="1" applyFont="1" applyFill="1" applyBorder="1" applyAlignment="1" applyProtection="1">
      <alignment horizontal="left" vertical="top" wrapText="1" indent="2"/>
    </xf>
    <xf numFmtId="164" fontId="29" fillId="5" borderId="1" xfId="3" applyNumberFormat="1" applyFont="1" applyFill="1" applyBorder="1" applyAlignment="1" applyProtection="1">
      <alignment horizontal="left" vertical="top" wrapText="1" indent="2"/>
    </xf>
    <xf numFmtId="0" fontId="29" fillId="5" borderId="4" xfId="3" applyNumberFormat="1" applyFont="1" applyFill="1" applyBorder="1" applyAlignment="1" applyProtection="1">
      <alignment horizontal="center" vertical="top" wrapText="1"/>
    </xf>
    <xf numFmtId="0" fontId="17" fillId="2" borderId="2" xfId="3" applyNumberFormat="1" applyFont="1" applyFill="1" applyBorder="1" applyAlignment="1" applyProtection="1">
      <alignment horizontal="right" vertical="top" wrapText="1"/>
    </xf>
    <xf numFmtId="164" fontId="29" fillId="2" borderId="1" xfId="3" applyNumberFormat="1" applyFont="1" applyFill="1" applyBorder="1" applyAlignment="1" applyProtection="1">
      <alignment horizontal="left" vertical="top" wrapText="1" indent="2"/>
    </xf>
    <xf numFmtId="0" fontId="29" fillId="2" borderId="1" xfId="3" applyNumberFormat="1" applyFont="1" applyFill="1" applyBorder="1" applyAlignment="1" applyProtection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1" fontId="17" fillId="2" borderId="1" xfId="3" applyNumberFormat="1" applyFont="1" applyFill="1" applyBorder="1" applyAlignment="1" applyProtection="1">
      <alignment horizontal="left" vertical="top" wrapText="1"/>
    </xf>
    <xf numFmtId="2" fontId="33" fillId="3" borderId="1" xfId="3" applyNumberFormat="1" applyFont="1" applyFill="1" applyBorder="1" applyAlignment="1" applyProtection="1">
      <alignment horizontal="left" vertical="top" wrapText="1" indent="2"/>
    </xf>
    <xf numFmtId="165" fontId="3" fillId="3" borderId="1" xfId="3" applyNumberFormat="1" applyFont="1" applyFill="1" applyBorder="1" applyAlignment="1">
      <alignment horizontal="center" vertical="top" wrapText="1"/>
    </xf>
    <xf numFmtId="2" fontId="18" fillId="4" borderId="1" xfId="3" applyNumberFormat="1" applyFont="1" applyFill="1" applyBorder="1" applyAlignment="1" applyProtection="1">
      <alignment horizontal="right" vertical="top" wrapText="1"/>
    </xf>
    <xf numFmtId="167" fontId="3" fillId="0" borderId="5" xfId="3" applyNumberFormat="1" applyFont="1" applyBorder="1" applyAlignment="1">
      <alignment horizontal="center" vertical="top" wrapText="1"/>
    </xf>
    <xf numFmtId="2" fontId="17" fillId="5" borderId="1" xfId="3" applyNumberFormat="1" applyFont="1" applyFill="1" applyBorder="1" applyAlignment="1" applyProtection="1">
      <alignment horizontal="right" vertical="top" wrapText="1"/>
    </xf>
    <xf numFmtId="2" fontId="17" fillId="4" borderId="1" xfId="3" applyNumberFormat="1" applyFont="1" applyFill="1" applyBorder="1" applyAlignment="1" applyProtection="1">
      <alignment horizontal="right" vertical="top" wrapText="1"/>
    </xf>
    <xf numFmtId="2" fontId="18" fillId="4" borderId="21" xfId="3" applyNumberFormat="1" applyFont="1" applyFill="1" applyBorder="1" applyAlignment="1" applyProtection="1">
      <alignment horizontal="right" vertical="top" wrapText="1"/>
    </xf>
    <xf numFmtId="172" fontId="18" fillId="5" borderId="1" xfId="3" applyNumberFormat="1" applyFont="1" applyFill="1" applyBorder="1" applyAlignment="1" applyProtection="1">
      <alignment horizontal="right" vertical="top" wrapText="1"/>
    </xf>
    <xf numFmtId="164" fontId="18" fillId="5" borderId="1" xfId="3" applyNumberFormat="1" applyFont="1" applyFill="1" applyBorder="1" applyAlignment="1" applyProtection="1">
      <alignment horizontal="left" vertical="top" wrapText="1" indent="1"/>
    </xf>
    <xf numFmtId="164" fontId="18" fillId="5" borderId="1" xfId="3" applyNumberFormat="1" applyFont="1" applyFill="1" applyBorder="1" applyAlignment="1" applyProtection="1">
      <alignment horizontal="right" vertical="top" wrapText="1"/>
    </xf>
    <xf numFmtId="165" fontId="2" fillId="3" borderId="1" xfId="3" applyNumberFormat="1" applyFont="1" applyFill="1" applyBorder="1" applyAlignment="1">
      <alignment horizontal="center" vertical="top" wrapText="1"/>
    </xf>
    <xf numFmtId="164" fontId="44" fillId="0" borderId="5" xfId="3" applyNumberFormat="1" applyFont="1" applyFill="1" applyBorder="1" applyAlignment="1" applyProtection="1">
      <alignment horizontal="left" vertical="top" wrapText="1" indent="2"/>
    </xf>
    <xf numFmtId="0" fontId="3" fillId="7" borderId="0" xfId="0" applyFont="1" applyFill="1" applyBorder="1" applyAlignment="1" applyProtection="1">
      <alignment vertical="center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10" fontId="18" fillId="7" borderId="24" xfId="0" applyNumberFormat="1" applyFont="1" applyFill="1" applyBorder="1" applyAlignment="1" applyProtection="1">
      <alignment horizontal="center" vertical="top" wrapText="1"/>
    </xf>
    <xf numFmtId="164" fontId="18" fillId="7" borderId="42" xfId="0" applyNumberFormat="1" applyFont="1" applyFill="1" applyBorder="1" applyAlignment="1" applyProtection="1">
      <alignment horizontal="center" vertical="top" wrapText="1"/>
    </xf>
    <xf numFmtId="10" fontId="18" fillId="7" borderId="0" xfId="0" applyNumberFormat="1" applyFont="1" applyFill="1" applyBorder="1" applyAlignment="1" applyProtection="1">
      <alignment horizontal="center" vertical="top" wrapText="1"/>
    </xf>
    <xf numFmtId="0" fontId="18" fillId="7" borderId="16" xfId="0" applyNumberFormat="1" applyFont="1" applyFill="1" applyBorder="1" applyAlignment="1" applyProtection="1">
      <alignment horizontal="center" vertical="center" wrapText="1"/>
    </xf>
    <xf numFmtId="0" fontId="18" fillId="7" borderId="11" xfId="0" applyNumberFormat="1" applyFont="1" applyFill="1" applyBorder="1" applyAlignment="1" applyProtection="1">
      <alignment horizontal="center" vertical="center" wrapText="1"/>
    </xf>
    <xf numFmtId="1" fontId="18" fillId="7" borderId="41" xfId="0" applyNumberFormat="1" applyFont="1" applyFill="1" applyBorder="1" applyAlignment="1" applyProtection="1">
      <alignment horizontal="center" vertical="center" wrapText="1"/>
    </xf>
    <xf numFmtId="1" fontId="18" fillId="7" borderId="11" xfId="0" applyNumberFormat="1" applyFont="1" applyFill="1" applyBorder="1" applyAlignment="1" applyProtection="1">
      <alignment horizontal="center" vertical="center" wrapText="1"/>
    </xf>
    <xf numFmtId="0" fontId="18" fillId="7" borderId="43" xfId="0" applyNumberFormat="1" applyFont="1" applyFill="1" applyBorder="1" applyAlignment="1" applyProtection="1">
      <alignment horizontal="center" vertical="center" wrapText="1"/>
    </xf>
    <xf numFmtId="0" fontId="18" fillId="7" borderId="44" xfId="0" applyNumberFormat="1" applyFont="1" applyFill="1" applyBorder="1" applyAlignment="1" applyProtection="1">
      <alignment horizontal="center" vertical="center" wrapText="1"/>
    </xf>
    <xf numFmtId="1" fontId="18" fillId="7" borderId="16" xfId="0" applyNumberFormat="1" applyFont="1" applyFill="1" applyBorder="1" applyAlignment="1" applyProtection="1">
      <alignment horizontal="center" vertical="center" wrapText="1"/>
    </xf>
    <xf numFmtId="164" fontId="17" fillId="7" borderId="20" xfId="3" applyNumberFormat="1" applyFont="1" applyFill="1" applyBorder="1" applyAlignment="1" applyProtection="1">
      <alignment horizontal="left" vertical="top" wrapText="1" indent="2"/>
    </xf>
    <xf numFmtId="169" fontId="17" fillId="7" borderId="45" xfId="3" applyNumberFormat="1" applyFont="1" applyFill="1" applyBorder="1" applyAlignment="1" applyProtection="1">
      <alignment horizontal="right" vertical="top" wrapText="1"/>
    </xf>
    <xf numFmtId="10" fontId="17" fillId="7" borderId="46" xfId="3" applyNumberFormat="1" applyFont="1" applyFill="1" applyBorder="1" applyAlignment="1" applyProtection="1">
      <alignment horizontal="right" vertical="top" wrapText="1"/>
    </xf>
    <xf numFmtId="9" fontId="17" fillId="7" borderId="5" xfId="3" applyNumberFormat="1" applyFont="1" applyFill="1" applyBorder="1" applyAlignment="1" applyProtection="1">
      <alignment horizontal="right" vertical="top" wrapText="1"/>
    </xf>
    <xf numFmtId="10" fontId="17" fillId="7" borderId="47" xfId="3" applyNumberFormat="1" applyFont="1" applyFill="1" applyBorder="1" applyAlignment="1" applyProtection="1">
      <alignment horizontal="right" vertical="top" wrapText="1"/>
    </xf>
    <xf numFmtId="169" fontId="18" fillId="7" borderId="30" xfId="3" applyNumberFormat="1" applyFont="1" applyFill="1" applyBorder="1" applyAlignment="1" applyProtection="1">
      <alignment horizontal="right" vertical="top" wrapText="1"/>
    </xf>
    <xf numFmtId="169" fontId="18" fillId="7" borderId="31" xfId="3" applyNumberFormat="1" applyFont="1" applyFill="1" applyBorder="1" applyAlignment="1" applyProtection="1">
      <alignment horizontal="right" vertical="top" wrapText="1"/>
    </xf>
    <xf numFmtId="169" fontId="18" fillId="7" borderId="48" xfId="3" applyNumberFormat="1" applyFont="1" applyFill="1" applyBorder="1" applyAlignment="1" applyProtection="1">
      <alignment horizontal="right" vertical="top" wrapText="1"/>
    </xf>
    <xf numFmtId="169" fontId="18" fillId="7" borderId="32" xfId="3" applyNumberFormat="1" applyFont="1" applyFill="1" applyBorder="1" applyAlignment="1" applyProtection="1">
      <alignment horizontal="right" vertical="top" wrapText="1"/>
    </xf>
    <xf numFmtId="10" fontId="18" fillId="7" borderId="33" xfId="3" applyNumberFormat="1" applyFont="1" applyFill="1" applyBorder="1" applyAlignment="1" applyProtection="1">
      <alignment horizontal="right" vertical="top" wrapText="1"/>
    </xf>
    <xf numFmtId="10" fontId="18" fillId="7" borderId="49" xfId="3" applyNumberFormat="1" applyFont="1" applyFill="1" applyBorder="1" applyAlignment="1" applyProtection="1">
      <alignment horizontal="right" vertical="top" wrapText="1"/>
    </xf>
    <xf numFmtId="169" fontId="18" fillId="7" borderId="34" xfId="3" applyNumberFormat="1" applyFont="1" applyFill="1" applyBorder="1" applyAlignment="1" applyProtection="1">
      <alignment horizontal="right" vertical="top" wrapText="1"/>
    </xf>
    <xf numFmtId="10" fontId="18" fillId="7" borderId="35" xfId="3" applyNumberFormat="1" applyFont="1" applyFill="1" applyBorder="1" applyAlignment="1" applyProtection="1">
      <alignment horizontal="right" vertical="top" wrapText="1"/>
    </xf>
    <xf numFmtId="10" fontId="18" fillId="7" borderId="50" xfId="3" applyNumberFormat="1" applyFont="1" applyFill="1" applyBorder="1" applyAlignment="1" applyProtection="1">
      <alignment horizontal="right" vertical="top" wrapText="1"/>
    </xf>
    <xf numFmtId="169" fontId="18" fillId="7" borderId="10" xfId="3" applyNumberFormat="1" applyFont="1" applyFill="1" applyBorder="1" applyAlignment="1" applyProtection="1">
      <alignment horizontal="right" vertical="top" wrapText="1"/>
    </xf>
    <xf numFmtId="10" fontId="18" fillId="7" borderId="10" xfId="3" applyNumberFormat="1" applyFont="1" applyFill="1" applyBorder="1" applyAlignment="1" applyProtection="1">
      <alignment horizontal="right" vertical="top" wrapText="1"/>
    </xf>
    <xf numFmtId="169" fontId="18" fillId="7" borderId="22" xfId="3" applyNumberFormat="1" applyFont="1" applyFill="1" applyBorder="1" applyAlignment="1" applyProtection="1">
      <alignment horizontal="right" vertical="top" wrapText="1"/>
    </xf>
    <xf numFmtId="10" fontId="18" fillId="7" borderId="26" xfId="3" applyNumberFormat="1" applyFont="1" applyFill="1" applyBorder="1" applyAlignment="1" applyProtection="1">
      <alignment horizontal="right" vertical="top" wrapText="1"/>
    </xf>
    <xf numFmtId="169" fontId="18" fillId="7" borderId="1" xfId="3" applyNumberFormat="1" applyFont="1" applyFill="1" applyBorder="1" applyAlignment="1" applyProtection="1">
      <alignment horizontal="right" vertical="top" wrapText="1"/>
    </xf>
    <xf numFmtId="169" fontId="18" fillId="7" borderId="2" xfId="3" applyNumberFormat="1" applyFont="1" applyFill="1" applyBorder="1" applyAlignment="1" applyProtection="1">
      <alignment horizontal="right" vertical="top" wrapText="1"/>
    </xf>
    <xf numFmtId="169" fontId="18" fillId="7" borderId="4" xfId="3" applyNumberFormat="1" applyFont="1" applyFill="1" applyBorder="1" applyAlignment="1" applyProtection="1">
      <alignment horizontal="right" vertical="top" wrapText="1"/>
    </xf>
    <xf numFmtId="169" fontId="17" fillId="7" borderId="1" xfId="3" applyNumberFormat="1" applyFont="1" applyFill="1" applyBorder="1" applyAlignment="1" applyProtection="1">
      <alignment horizontal="right" vertical="top" wrapText="1"/>
    </xf>
    <xf numFmtId="169" fontId="17" fillId="7" borderId="30" xfId="3" applyNumberFormat="1" applyFont="1" applyFill="1" applyBorder="1" applyAlignment="1" applyProtection="1">
      <alignment horizontal="right" vertical="top" wrapText="1"/>
    </xf>
    <xf numFmtId="10" fontId="17" fillId="7" borderId="31" xfId="3" applyNumberFormat="1" applyFont="1" applyFill="1" applyBorder="1" applyAlignment="1" applyProtection="1">
      <alignment horizontal="right" vertical="top" wrapText="1"/>
    </xf>
    <xf numFmtId="10" fontId="17" fillId="7" borderId="48" xfId="3" applyNumberFormat="1" applyFont="1" applyFill="1" applyBorder="1" applyAlignment="1" applyProtection="1">
      <alignment horizontal="right" vertical="top" wrapText="1"/>
    </xf>
    <xf numFmtId="10" fontId="17" fillId="7" borderId="1" xfId="3" applyNumberFormat="1" applyFont="1" applyFill="1" applyBorder="1" applyAlignment="1" applyProtection="1">
      <alignment horizontal="right" vertical="top" wrapText="1"/>
    </xf>
    <xf numFmtId="169" fontId="17" fillId="7" borderId="2" xfId="3" applyNumberFormat="1" applyFont="1" applyFill="1" applyBorder="1" applyAlignment="1" applyProtection="1">
      <alignment horizontal="right" vertical="top" wrapText="1"/>
    </xf>
    <xf numFmtId="10" fontId="17" fillId="7" borderId="4" xfId="3" applyNumberFormat="1" applyFont="1" applyFill="1" applyBorder="1" applyAlignment="1" applyProtection="1">
      <alignment horizontal="right" vertical="top" wrapText="1"/>
    </xf>
    <xf numFmtId="169" fontId="18" fillId="7" borderId="21" xfId="3" applyNumberFormat="1" applyFont="1" applyFill="1" applyBorder="1" applyAlignment="1" applyProtection="1">
      <alignment horizontal="right" vertical="top" wrapText="1"/>
    </xf>
    <xf numFmtId="10" fontId="18" fillId="7" borderId="21" xfId="3" applyNumberFormat="1" applyFont="1" applyFill="1" applyBorder="1" applyAlignment="1" applyProtection="1">
      <alignment horizontal="right" vertical="top" wrapText="1"/>
    </xf>
    <xf numFmtId="169" fontId="18" fillId="7" borderId="39" xfId="3" applyNumberFormat="1" applyFont="1" applyFill="1" applyBorder="1" applyAlignment="1" applyProtection="1">
      <alignment horizontal="right" vertical="top" wrapText="1"/>
    </xf>
    <xf numFmtId="10" fontId="18" fillId="7" borderId="38" xfId="3" applyNumberFormat="1" applyFont="1" applyFill="1" applyBorder="1" applyAlignment="1" applyProtection="1">
      <alignment horizontal="right" vertical="top" wrapText="1"/>
    </xf>
    <xf numFmtId="10" fontId="18" fillId="7" borderId="31" xfId="3" applyNumberFormat="1" applyFont="1" applyFill="1" applyBorder="1" applyAlignment="1" applyProtection="1">
      <alignment horizontal="right" vertical="top" wrapText="1"/>
    </xf>
    <xf numFmtId="10" fontId="18" fillId="7" borderId="48" xfId="3" applyNumberFormat="1" applyFont="1" applyFill="1" applyBorder="1" applyAlignment="1" applyProtection="1">
      <alignment horizontal="right" vertical="top" wrapText="1"/>
    </xf>
    <xf numFmtId="10" fontId="18" fillId="7" borderId="1" xfId="3" applyNumberFormat="1" applyFont="1" applyFill="1" applyBorder="1" applyAlignment="1" applyProtection="1">
      <alignment horizontal="right" vertical="top" wrapText="1"/>
    </xf>
    <xf numFmtId="10" fontId="18" fillId="7" borderId="4" xfId="3" applyNumberFormat="1" applyFont="1" applyFill="1" applyBorder="1" applyAlignment="1" applyProtection="1">
      <alignment horizontal="right" vertical="top" wrapText="1"/>
    </xf>
    <xf numFmtId="0" fontId="3" fillId="7" borderId="1" xfId="0" applyFont="1" applyFill="1" applyBorder="1" applyAlignment="1" applyProtection="1">
      <alignment horizontal="left" vertical="center"/>
    </xf>
    <xf numFmtId="169" fontId="17" fillId="7" borderId="36" xfId="3" applyNumberFormat="1" applyFont="1" applyFill="1" applyBorder="1" applyAlignment="1" applyProtection="1">
      <alignment horizontal="right" vertical="top" wrapText="1"/>
    </xf>
    <xf numFmtId="10" fontId="17" fillId="7" borderId="37" xfId="3" applyNumberFormat="1" applyFont="1" applyFill="1" applyBorder="1" applyAlignment="1" applyProtection="1">
      <alignment horizontal="right" vertical="top" wrapText="1"/>
    </xf>
    <xf numFmtId="10" fontId="17" fillId="7" borderId="6" xfId="3" applyNumberFormat="1" applyFont="1" applyFill="1" applyBorder="1" applyAlignment="1" applyProtection="1">
      <alignment horizontal="right" vertical="top" wrapText="1"/>
    </xf>
    <xf numFmtId="10" fontId="17" fillId="7" borderId="2" xfId="3" applyNumberFormat="1" applyFont="1" applyFill="1" applyBorder="1" applyAlignment="1" applyProtection="1">
      <alignment horizontal="right" vertical="top" wrapText="1"/>
    </xf>
    <xf numFmtId="10" fontId="18" fillId="7" borderId="7" xfId="3" applyNumberFormat="1" applyFont="1" applyFill="1" applyBorder="1" applyAlignment="1" applyProtection="1">
      <alignment horizontal="right" vertical="top" wrapText="1"/>
    </xf>
    <xf numFmtId="10" fontId="18" fillId="7" borderId="2" xfId="3" applyNumberFormat="1" applyFont="1" applyFill="1" applyBorder="1" applyAlignment="1" applyProtection="1">
      <alignment horizontal="right" vertical="top" wrapText="1"/>
    </xf>
    <xf numFmtId="10" fontId="18" fillId="7" borderId="40" xfId="3" applyNumberFormat="1" applyFont="1" applyFill="1" applyBorder="1" applyAlignment="1" applyProtection="1">
      <alignment horizontal="right" vertical="top" wrapText="1"/>
    </xf>
    <xf numFmtId="10" fontId="18" fillId="7" borderId="39" xfId="3" applyNumberFormat="1" applyFont="1" applyFill="1" applyBorder="1" applyAlignment="1" applyProtection="1">
      <alignment horizontal="right" vertical="top" wrapText="1"/>
    </xf>
    <xf numFmtId="10" fontId="18" fillId="7" borderId="27" xfId="3" applyNumberFormat="1" applyFont="1" applyFill="1" applyBorder="1" applyAlignment="1" applyProtection="1">
      <alignment horizontal="right" vertical="top" wrapText="1"/>
    </xf>
    <xf numFmtId="10" fontId="18" fillId="7" borderId="22" xfId="3" applyNumberFormat="1" applyFont="1" applyFill="1" applyBorder="1" applyAlignment="1" applyProtection="1">
      <alignment horizontal="right" vertical="top" wrapText="1"/>
    </xf>
    <xf numFmtId="169" fontId="18" fillId="7" borderId="36" xfId="3" applyNumberFormat="1" applyFont="1" applyFill="1" applyBorder="1" applyAlignment="1" applyProtection="1">
      <alignment horizontal="right" vertical="top" wrapText="1"/>
    </xf>
    <xf numFmtId="10" fontId="18" fillId="7" borderId="37" xfId="3" applyNumberFormat="1" applyFont="1" applyFill="1" applyBorder="1" applyAlignment="1" applyProtection="1">
      <alignment horizontal="right" vertical="top" wrapText="1"/>
    </xf>
    <xf numFmtId="10" fontId="18" fillId="7" borderId="6" xfId="3" applyNumberFormat="1" applyFont="1" applyFill="1" applyBorder="1" applyAlignment="1" applyProtection="1">
      <alignment horizontal="right" vertical="top" wrapText="1"/>
    </xf>
    <xf numFmtId="0" fontId="17" fillId="7" borderId="36" xfId="3" applyNumberFormat="1" applyFont="1" applyFill="1" applyBorder="1" applyAlignment="1" applyProtection="1">
      <alignment horizontal="right" vertical="top" wrapText="1"/>
    </xf>
    <xf numFmtId="0" fontId="17" fillId="7" borderId="37" xfId="3" applyNumberFormat="1" applyFont="1" applyFill="1" applyBorder="1" applyAlignment="1" applyProtection="1">
      <alignment horizontal="right" vertical="top" wrapText="1"/>
    </xf>
    <xf numFmtId="0" fontId="17" fillId="7" borderId="2" xfId="3" applyNumberFormat="1" applyFont="1" applyFill="1" applyBorder="1" applyAlignment="1" applyProtection="1">
      <alignment horizontal="right" vertical="top" wrapText="1"/>
    </xf>
    <xf numFmtId="0" fontId="17" fillId="7" borderId="6" xfId="3" applyNumberFormat="1" applyFont="1" applyFill="1" applyBorder="1" applyAlignment="1" applyProtection="1">
      <alignment horizontal="right" vertical="top" wrapText="1"/>
    </xf>
    <xf numFmtId="0" fontId="18" fillId="7" borderId="30" xfId="3" applyNumberFormat="1" applyFont="1" applyFill="1" applyBorder="1" applyAlignment="1" applyProtection="1">
      <alignment horizontal="right" vertical="top" wrapText="1"/>
    </xf>
    <xf numFmtId="0" fontId="18" fillId="7" borderId="48" xfId="3" applyNumberFormat="1" applyFont="1" applyFill="1" applyBorder="1" applyAlignment="1" applyProtection="1">
      <alignment horizontal="right" vertical="top" wrapText="1"/>
    </xf>
    <xf numFmtId="0" fontId="18" fillId="7" borderId="2" xfId="3" applyNumberFormat="1" applyFont="1" applyFill="1" applyBorder="1" applyAlignment="1" applyProtection="1">
      <alignment horizontal="right" vertical="top" wrapText="1"/>
    </xf>
    <xf numFmtId="0" fontId="18" fillId="7" borderId="32" xfId="3" applyNumberFormat="1" applyFont="1" applyFill="1" applyBorder="1" applyAlignment="1" applyProtection="1">
      <alignment horizontal="right" vertical="top" wrapText="1"/>
    </xf>
    <xf numFmtId="0" fontId="18" fillId="7" borderId="49" xfId="3" applyNumberFormat="1" applyFont="1" applyFill="1" applyBorder="1" applyAlignment="1" applyProtection="1">
      <alignment horizontal="right" vertical="top" wrapText="1"/>
    </xf>
    <xf numFmtId="0" fontId="18" fillId="7" borderId="39" xfId="3" applyNumberFormat="1" applyFont="1" applyFill="1" applyBorder="1" applyAlignment="1" applyProtection="1">
      <alignment horizontal="right" vertical="top" wrapText="1"/>
    </xf>
    <xf numFmtId="0" fontId="18" fillId="7" borderId="10" xfId="3" applyNumberFormat="1" applyFont="1" applyFill="1" applyBorder="1" applyAlignment="1" applyProtection="1">
      <alignment horizontal="right" vertical="top" wrapText="1"/>
    </xf>
    <xf numFmtId="0" fontId="18" fillId="7" borderId="34" xfId="3" applyNumberFormat="1" applyFont="1" applyFill="1" applyBorder="1" applyAlignment="1" applyProtection="1">
      <alignment horizontal="right" vertical="top" wrapText="1"/>
    </xf>
    <xf numFmtId="0" fontId="18" fillId="7" borderId="50" xfId="3" applyNumberFormat="1" applyFont="1" applyFill="1" applyBorder="1" applyAlignment="1" applyProtection="1">
      <alignment horizontal="right" vertical="top" wrapText="1"/>
    </xf>
    <xf numFmtId="0" fontId="18" fillId="7" borderId="22" xfId="3" applyNumberFormat="1" applyFont="1" applyFill="1" applyBorder="1" applyAlignment="1" applyProtection="1">
      <alignment horizontal="right" vertical="top" wrapText="1"/>
    </xf>
    <xf numFmtId="0" fontId="17" fillId="7" borderId="1" xfId="3" applyNumberFormat="1" applyFont="1" applyFill="1" applyBorder="1" applyAlignment="1" applyProtection="1">
      <alignment horizontal="right" vertical="top" wrapText="1"/>
    </xf>
    <xf numFmtId="0" fontId="18" fillId="7" borderId="1" xfId="3" applyNumberFormat="1" applyFont="1" applyFill="1" applyBorder="1" applyAlignment="1" applyProtection="1">
      <alignment horizontal="right" vertical="top" wrapText="1"/>
    </xf>
    <xf numFmtId="0" fontId="18" fillId="7" borderId="7" xfId="3" applyNumberFormat="1" applyFont="1" applyFill="1" applyBorder="1" applyAlignment="1" applyProtection="1">
      <alignment horizontal="right" vertical="top" wrapText="1"/>
    </xf>
    <xf numFmtId="0" fontId="18" fillId="7" borderId="21" xfId="3" applyNumberFormat="1" applyFont="1" applyFill="1" applyBorder="1" applyAlignment="1" applyProtection="1">
      <alignment horizontal="right" vertical="top" wrapText="1"/>
    </xf>
    <xf numFmtId="0" fontId="18" fillId="7" borderId="40" xfId="3" applyNumberFormat="1" applyFont="1" applyFill="1" applyBorder="1" applyAlignment="1" applyProtection="1">
      <alignment horizontal="right" vertical="top" wrapText="1"/>
    </xf>
    <xf numFmtId="0" fontId="18" fillId="7" borderId="27" xfId="3" applyNumberFormat="1" applyFont="1" applyFill="1" applyBorder="1" applyAlignment="1" applyProtection="1">
      <alignment horizontal="right" vertical="top" wrapText="1"/>
    </xf>
    <xf numFmtId="0" fontId="18" fillId="7" borderId="36" xfId="3" applyNumberFormat="1" applyFont="1" applyFill="1" applyBorder="1" applyAlignment="1" applyProtection="1">
      <alignment horizontal="right" vertical="top" wrapText="1"/>
    </xf>
    <xf numFmtId="0" fontId="18" fillId="7" borderId="37" xfId="3" applyNumberFormat="1" applyFont="1" applyFill="1" applyBorder="1" applyAlignment="1" applyProtection="1">
      <alignment horizontal="right" vertical="top" wrapText="1"/>
    </xf>
    <xf numFmtId="0" fontId="18" fillId="7" borderId="6" xfId="3" applyNumberFormat="1" applyFont="1" applyFill="1" applyBorder="1" applyAlignment="1" applyProtection="1">
      <alignment horizontal="right" vertical="top" wrapText="1"/>
    </xf>
    <xf numFmtId="1" fontId="17" fillId="7" borderId="6" xfId="3" applyNumberFormat="1" applyFont="1" applyFill="1" applyBorder="1" applyAlignment="1" applyProtection="1">
      <alignment horizontal="right" vertical="top" wrapText="1"/>
    </xf>
    <xf numFmtId="2" fontId="18" fillId="7" borderId="1" xfId="3" applyNumberFormat="1" applyFont="1" applyFill="1" applyBorder="1" applyAlignment="1" applyProtection="1">
      <alignment horizontal="right" vertical="top" wrapText="1"/>
    </xf>
    <xf numFmtId="2" fontId="17" fillId="7" borderId="6" xfId="3" applyNumberFormat="1" applyFont="1" applyFill="1" applyBorder="1" applyAlignment="1" applyProtection="1">
      <alignment horizontal="right" vertical="top" wrapText="1"/>
    </xf>
    <xf numFmtId="164" fontId="29" fillId="7" borderId="5" xfId="3" applyNumberFormat="1" applyFont="1" applyFill="1" applyBorder="1" applyAlignment="1" applyProtection="1">
      <alignment horizontal="center" vertical="top" wrapText="1"/>
    </xf>
    <xf numFmtId="164" fontId="28" fillId="7" borderId="17" xfId="3" applyNumberFormat="1" applyFont="1" applyFill="1" applyBorder="1" applyAlignment="1" applyProtection="1">
      <alignment horizontal="center" vertical="top" wrapText="1"/>
    </xf>
    <xf numFmtId="164" fontId="28" fillId="7" borderId="36" xfId="3" applyNumberFormat="1" applyFont="1" applyFill="1" applyBorder="1" applyAlignment="1" applyProtection="1">
      <alignment horizontal="right" vertical="top" wrapText="1"/>
    </xf>
    <xf numFmtId="164" fontId="28" fillId="7" borderId="37" xfId="3" applyNumberFormat="1" applyFont="1" applyFill="1" applyBorder="1" applyAlignment="1" applyProtection="1">
      <alignment horizontal="right" vertical="top" wrapText="1"/>
    </xf>
    <xf numFmtId="164" fontId="28" fillId="7" borderId="1" xfId="3" applyNumberFormat="1" applyFont="1" applyFill="1" applyBorder="1" applyAlignment="1" applyProtection="1">
      <alignment horizontal="right" vertical="top" wrapText="1"/>
    </xf>
    <xf numFmtId="0" fontId="28" fillId="7" borderId="1" xfId="3" applyNumberFormat="1" applyFont="1" applyFill="1" applyBorder="1" applyAlignment="1" applyProtection="1">
      <alignment horizontal="right" vertical="top" wrapText="1"/>
    </xf>
    <xf numFmtId="0" fontId="28" fillId="7" borderId="36" xfId="3" applyNumberFormat="1" applyFont="1" applyFill="1" applyBorder="1" applyAlignment="1" applyProtection="1">
      <alignment horizontal="right" vertical="top" wrapText="1"/>
    </xf>
    <xf numFmtId="0" fontId="28" fillId="7" borderId="37" xfId="3" applyNumberFormat="1" applyFont="1" applyFill="1" applyBorder="1" applyAlignment="1" applyProtection="1">
      <alignment horizontal="right" vertical="top" wrapText="1"/>
    </xf>
    <xf numFmtId="0" fontId="28" fillId="7" borderId="6" xfId="3" applyNumberFormat="1" applyFont="1" applyFill="1" applyBorder="1" applyAlignment="1" applyProtection="1">
      <alignment horizontal="right" vertical="top" wrapText="1"/>
    </xf>
    <xf numFmtId="0" fontId="28" fillId="7" borderId="2" xfId="3" applyNumberFormat="1" applyFont="1" applyFill="1" applyBorder="1" applyAlignment="1" applyProtection="1">
      <alignment horizontal="right" vertical="top" wrapText="1"/>
    </xf>
    <xf numFmtId="2" fontId="18" fillId="7" borderId="1" xfId="3" applyNumberFormat="1" applyFont="1" applyFill="1" applyBorder="1" applyAlignment="1" applyProtection="1">
      <alignment horizontal="center" vertical="top" wrapText="1"/>
    </xf>
    <xf numFmtId="0" fontId="18" fillId="7" borderId="36" xfId="3" applyNumberFormat="1" applyFont="1" applyFill="1" applyBorder="1" applyAlignment="1" applyProtection="1">
      <alignment horizontal="center" vertical="top" wrapText="1"/>
    </xf>
    <xf numFmtId="0" fontId="18" fillId="7" borderId="37" xfId="3" applyNumberFormat="1" applyFont="1" applyFill="1" applyBorder="1" applyAlignment="1" applyProtection="1">
      <alignment horizontal="center" vertical="top" wrapText="1"/>
    </xf>
    <xf numFmtId="0" fontId="18" fillId="7" borderId="1" xfId="3" applyNumberFormat="1" applyFont="1" applyFill="1" applyBorder="1" applyAlignment="1" applyProtection="1">
      <alignment horizontal="center" vertical="top" wrapText="1"/>
    </xf>
    <xf numFmtId="2" fontId="17" fillId="7" borderId="1" xfId="3" applyNumberFormat="1" applyFont="1" applyFill="1" applyBorder="1" applyAlignment="1" applyProtection="1">
      <alignment horizontal="right" vertical="top" wrapText="1"/>
    </xf>
    <xf numFmtId="2" fontId="17" fillId="7" borderId="36" xfId="3" applyNumberFormat="1" applyFont="1" applyFill="1" applyBorder="1" applyAlignment="1" applyProtection="1">
      <alignment horizontal="right" vertical="top" wrapText="1"/>
    </xf>
    <xf numFmtId="2" fontId="17" fillId="7" borderId="37" xfId="3" applyNumberFormat="1" applyFont="1" applyFill="1" applyBorder="1" applyAlignment="1" applyProtection="1">
      <alignment horizontal="right" vertical="top" wrapText="1"/>
    </xf>
    <xf numFmtId="2" fontId="18" fillId="7" borderId="21" xfId="3" applyNumberFormat="1" applyFont="1" applyFill="1" applyBorder="1" applyAlignment="1" applyProtection="1">
      <alignment horizontal="right" vertical="top" wrapText="1"/>
    </xf>
    <xf numFmtId="2" fontId="18" fillId="7" borderId="32" xfId="3" applyNumberFormat="1" applyFont="1" applyFill="1" applyBorder="1" applyAlignment="1" applyProtection="1">
      <alignment horizontal="right" vertical="top" wrapText="1"/>
    </xf>
    <xf numFmtId="2" fontId="18" fillId="7" borderId="49" xfId="3" applyNumberFormat="1" applyFont="1" applyFill="1" applyBorder="1" applyAlignment="1" applyProtection="1">
      <alignment horizontal="right" vertical="top" wrapText="1"/>
    </xf>
    <xf numFmtId="164" fontId="18" fillId="7" borderId="1" xfId="3" applyNumberFormat="1" applyFont="1" applyFill="1" applyBorder="1" applyAlignment="1" applyProtection="1">
      <alignment horizontal="right" vertical="top" wrapText="1"/>
    </xf>
    <xf numFmtId="164" fontId="18" fillId="7" borderId="36" xfId="3" applyNumberFormat="1" applyFont="1" applyFill="1" applyBorder="1" applyAlignment="1" applyProtection="1">
      <alignment horizontal="right" vertical="top" wrapText="1"/>
    </xf>
    <xf numFmtId="164" fontId="18" fillId="7" borderId="37" xfId="3" applyNumberFormat="1" applyFont="1" applyFill="1" applyBorder="1" applyAlignment="1" applyProtection="1">
      <alignment horizontal="right" vertical="top" wrapText="1"/>
    </xf>
    <xf numFmtId="164" fontId="18" fillId="7" borderId="1" xfId="3" applyNumberFormat="1" applyFont="1" applyFill="1" applyBorder="1" applyAlignment="1" applyProtection="1">
      <alignment horizontal="center" vertical="top" wrapText="1"/>
    </xf>
    <xf numFmtId="164" fontId="18" fillId="7" borderId="36" xfId="3" applyNumberFormat="1" applyFont="1" applyFill="1" applyBorder="1" applyAlignment="1" applyProtection="1">
      <alignment horizontal="center" vertical="top" wrapText="1"/>
    </xf>
    <xf numFmtId="164" fontId="18" fillId="7" borderId="37" xfId="3" applyNumberFormat="1" applyFont="1" applyFill="1" applyBorder="1" applyAlignment="1" applyProtection="1">
      <alignment horizontal="center" vertical="top" wrapText="1"/>
    </xf>
    <xf numFmtId="164" fontId="29" fillId="7" borderId="5" xfId="3" applyNumberFormat="1" applyFont="1" applyFill="1" applyBorder="1" applyAlignment="1" applyProtection="1">
      <alignment horizontal="left" vertical="top" wrapText="1" indent="2"/>
    </xf>
    <xf numFmtId="1" fontId="17" fillId="7" borderId="17" xfId="3" applyNumberFormat="1" applyFont="1" applyFill="1" applyBorder="1" applyAlignment="1" applyProtection="1">
      <alignment horizontal="left" vertical="top" wrapText="1"/>
    </xf>
    <xf numFmtId="164" fontId="17" fillId="7" borderId="17" xfId="3" applyNumberFormat="1" applyFont="1" applyFill="1" applyBorder="1" applyAlignment="1" applyProtection="1">
      <alignment horizontal="left" vertical="top" wrapText="1"/>
    </xf>
    <xf numFmtId="0" fontId="28" fillId="7" borderId="17" xfId="3" applyNumberFormat="1" applyFont="1" applyFill="1" applyBorder="1" applyAlignment="1" applyProtection="1">
      <alignment horizontal="left" vertical="top" wrapText="1"/>
    </xf>
    <xf numFmtId="2" fontId="29" fillId="7" borderId="5" xfId="3" applyNumberFormat="1" applyFont="1" applyFill="1" applyBorder="1" applyAlignment="1" applyProtection="1">
      <alignment horizontal="left" vertical="top" wrapText="1" indent="2"/>
    </xf>
    <xf numFmtId="2" fontId="28" fillId="7" borderId="36" xfId="3" applyNumberFormat="1" applyFont="1" applyFill="1" applyBorder="1" applyAlignment="1" applyProtection="1">
      <alignment horizontal="right" vertical="top" wrapText="1"/>
    </xf>
    <xf numFmtId="0" fontId="29" fillId="7" borderId="5" xfId="3" applyNumberFormat="1" applyFont="1" applyFill="1" applyBorder="1" applyAlignment="1" applyProtection="1">
      <alignment horizontal="left" vertical="top" wrapText="1" indent="2"/>
    </xf>
    <xf numFmtId="164" fontId="33" fillId="7" borderId="1" xfId="3" applyNumberFormat="1" applyFont="1" applyFill="1" applyBorder="1" applyAlignment="1" applyProtection="1">
      <alignment horizontal="left" vertical="top" wrapText="1" indent="1"/>
    </xf>
    <xf numFmtId="0" fontId="33" fillId="7" borderId="30" xfId="3" applyNumberFormat="1" applyFont="1" applyFill="1" applyBorder="1" applyAlignment="1" applyProtection="1">
      <alignment horizontal="right" vertical="top" wrapText="1"/>
    </xf>
    <xf numFmtId="0" fontId="33" fillId="7" borderId="48" xfId="3" applyNumberFormat="1" applyFont="1" applyFill="1" applyBorder="1" applyAlignment="1" applyProtection="1">
      <alignment horizontal="right" vertical="top" wrapText="1"/>
    </xf>
    <xf numFmtId="0" fontId="33" fillId="7" borderId="4" xfId="3" applyNumberFormat="1" applyFont="1" applyFill="1" applyBorder="1" applyAlignment="1" applyProtection="1">
      <alignment horizontal="left" vertical="top" wrapText="1"/>
    </xf>
    <xf numFmtId="2" fontId="33" fillId="7" borderId="1" xfId="3" applyNumberFormat="1" applyFont="1" applyFill="1" applyBorder="1" applyAlignment="1" applyProtection="1">
      <alignment horizontal="left" vertical="top" wrapText="1" indent="1"/>
    </xf>
    <xf numFmtId="2" fontId="33" fillId="7" borderId="30" xfId="3" applyNumberFormat="1" applyFont="1" applyFill="1" applyBorder="1" applyAlignment="1" applyProtection="1">
      <alignment horizontal="right" vertical="top" wrapText="1"/>
    </xf>
    <xf numFmtId="0" fontId="31" fillId="7" borderId="30" xfId="3" applyNumberFormat="1" applyFont="1" applyFill="1" applyBorder="1" applyAlignment="1" applyProtection="1">
      <alignment horizontal="right" vertical="top" wrapText="1"/>
    </xf>
    <xf numFmtId="0" fontId="31" fillId="7" borderId="48" xfId="3" applyNumberFormat="1" applyFont="1" applyFill="1" applyBorder="1" applyAlignment="1" applyProtection="1">
      <alignment horizontal="right" vertical="top" wrapText="1"/>
    </xf>
    <xf numFmtId="2" fontId="31" fillId="7" borderId="30" xfId="3" applyNumberFormat="1" applyFont="1" applyFill="1" applyBorder="1" applyAlignment="1" applyProtection="1">
      <alignment horizontal="right" vertical="top" wrapText="1"/>
    </xf>
    <xf numFmtId="0" fontId="31" fillId="7" borderId="32" xfId="3" applyNumberFormat="1" applyFont="1" applyFill="1" applyBorder="1" applyAlignment="1" applyProtection="1">
      <alignment horizontal="right" vertical="top" wrapText="1"/>
    </xf>
    <xf numFmtId="0" fontId="31" fillId="7" borderId="49" xfId="3" applyNumberFormat="1" applyFont="1" applyFill="1" applyBorder="1" applyAlignment="1" applyProtection="1">
      <alignment horizontal="right" vertical="top" wrapText="1"/>
    </xf>
    <xf numFmtId="2" fontId="31" fillId="7" borderId="32" xfId="3" applyNumberFormat="1" applyFont="1" applyFill="1" applyBorder="1" applyAlignment="1" applyProtection="1">
      <alignment horizontal="right" vertical="top" wrapText="1"/>
    </xf>
    <xf numFmtId="0" fontId="31" fillId="7" borderId="34" xfId="3" applyNumberFormat="1" applyFont="1" applyFill="1" applyBorder="1" applyAlignment="1" applyProtection="1">
      <alignment horizontal="right" vertical="top" wrapText="1"/>
    </xf>
    <xf numFmtId="0" fontId="31" fillId="7" borderId="50" xfId="3" applyNumberFormat="1" applyFont="1" applyFill="1" applyBorder="1" applyAlignment="1" applyProtection="1">
      <alignment horizontal="right" vertical="top" wrapText="1"/>
    </xf>
    <xf numFmtId="2" fontId="31" fillId="7" borderId="34" xfId="3" applyNumberFormat="1" applyFont="1" applyFill="1" applyBorder="1" applyAlignment="1" applyProtection="1">
      <alignment horizontal="right" vertical="top" wrapText="1"/>
    </xf>
    <xf numFmtId="0" fontId="31" fillId="7" borderId="10" xfId="3" applyNumberFormat="1" applyFont="1" applyFill="1" applyBorder="1" applyAlignment="1" applyProtection="1">
      <alignment horizontal="right" vertical="top" wrapText="1"/>
    </xf>
    <xf numFmtId="0" fontId="31" fillId="7" borderId="27" xfId="3" applyNumberFormat="1" applyFont="1" applyFill="1" applyBorder="1" applyAlignment="1" applyProtection="1">
      <alignment horizontal="right" vertical="top" wrapText="1"/>
    </xf>
    <xf numFmtId="0" fontId="31" fillId="7" borderId="22" xfId="3" applyNumberFormat="1" applyFont="1" applyFill="1" applyBorder="1" applyAlignment="1" applyProtection="1">
      <alignment horizontal="right" vertical="top" wrapText="1"/>
    </xf>
    <xf numFmtId="164" fontId="17" fillId="7" borderId="1" xfId="3" applyNumberFormat="1" applyFont="1" applyFill="1" applyBorder="1" applyAlignment="1" applyProtection="1">
      <alignment horizontal="left" vertical="top" wrapText="1" indent="2"/>
    </xf>
    <xf numFmtId="0" fontId="17" fillId="7" borderId="30" xfId="3" applyNumberFormat="1" applyFont="1" applyFill="1" applyBorder="1" applyAlignment="1" applyProtection="1">
      <alignment horizontal="right" vertical="top" wrapText="1"/>
    </xf>
    <xf numFmtId="0" fontId="17" fillId="7" borderId="31" xfId="3" applyNumberFormat="1" applyFont="1" applyFill="1" applyBorder="1" applyAlignment="1" applyProtection="1">
      <alignment horizontal="right" vertical="top" wrapText="1"/>
    </xf>
    <xf numFmtId="0" fontId="17" fillId="7" borderId="4" xfId="3" applyNumberFormat="1" applyFont="1" applyFill="1" applyBorder="1" applyAlignment="1" applyProtection="1">
      <alignment horizontal="right" vertical="top" wrapText="1"/>
    </xf>
    <xf numFmtId="0" fontId="18" fillId="7" borderId="31" xfId="3" applyNumberFormat="1" applyFont="1" applyFill="1" applyBorder="1" applyAlignment="1" applyProtection="1">
      <alignment horizontal="right" vertical="top" wrapText="1"/>
    </xf>
    <xf numFmtId="0" fontId="18" fillId="7" borderId="33" xfId="3" applyNumberFormat="1" applyFont="1" applyFill="1" applyBorder="1" applyAlignment="1" applyProtection="1">
      <alignment horizontal="right" vertical="top" wrapText="1"/>
    </xf>
    <xf numFmtId="0" fontId="18" fillId="7" borderId="35" xfId="3" applyNumberFormat="1" applyFont="1" applyFill="1" applyBorder="1" applyAlignment="1" applyProtection="1">
      <alignment horizontal="right" vertical="top" wrapText="1"/>
    </xf>
    <xf numFmtId="0" fontId="18" fillId="7" borderId="51" xfId="3" applyNumberFormat="1" applyFont="1" applyFill="1" applyBorder="1" applyAlignment="1" applyProtection="1">
      <alignment horizontal="right" vertical="top" wrapText="1"/>
    </xf>
    <xf numFmtId="0" fontId="18" fillId="7" borderId="26" xfId="3" applyNumberFormat="1" applyFont="1" applyFill="1" applyBorder="1" applyAlignment="1" applyProtection="1">
      <alignment horizontal="right" vertical="top" wrapText="1"/>
    </xf>
    <xf numFmtId="0" fontId="18" fillId="7" borderId="52" xfId="3" applyNumberFormat="1" applyFont="1" applyFill="1" applyBorder="1" applyAlignment="1" applyProtection="1">
      <alignment horizontal="right" vertical="top" wrapText="1"/>
    </xf>
    <xf numFmtId="0" fontId="18" fillId="7" borderId="4" xfId="3" applyNumberFormat="1" applyFont="1" applyFill="1" applyBorder="1" applyAlignment="1" applyProtection="1">
      <alignment horizontal="right" vertical="top" wrapText="1"/>
    </xf>
    <xf numFmtId="0" fontId="17" fillId="7" borderId="52" xfId="3" applyNumberFormat="1" applyFont="1" applyFill="1" applyBorder="1" applyAlignment="1" applyProtection="1">
      <alignment horizontal="right" vertical="top" wrapText="1"/>
    </xf>
    <xf numFmtId="0" fontId="18" fillId="7" borderId="53" xfId="3" applyNumberFormat="1" applyFont="1" applyFill="1" applyBorder="1" applyAlignment="1" applyProtection="1">
      <alignment horizontal="right" vertical="top" wrapText="1"/>
    </xf>
    <xf numFmtId="0" fontId="18" fillId="7" borderId="38" xfId="3" applyNumberFormat="1" applyFont="1" applyFill="1" applyBorder="1" applyAlignment="1" applyProtection="1">
      <alignment horizontal="right" vertical="top" wrapText="1"/>
    </xf>
    <xf numFmtId="164" fontId="17" fillId="7" borderId="5" xfId="3" applyNumberFormat="1" applyFont="1" applyFill="1" applyBorder="1" applyAlignment="1" applyProtection="1">
      <alignment horizontal="left" vertical="top" wrapText="1" indent="2"/>
    </xf>
    <xf numFmtId="164" fontId="17" fillId="7" borderId="2" xfId="3" applyNumberFormat="1" applyFont="1" applyFill="1" applyBorder="1" applyAlignment="1" applyProtection="1">
      <alignment horizontal="right" vertical="top" wrapText="1"/>
    </xf>
    <xf numFmtId="164" fontId="18" fillId="7" borderId="2" xfId="3" applyNumberFormat="1" applyFont="1" applyFill="1" applyBorder="1" applyAlignment="1" applyProtection="1">
      <alignment horizontal="right" vertical="top" wrapText="1"/>
    </xf>
    <xf numFmtId="164" fontId="18" fillId="7" borderId="39" xfId="3" applyNumberFormat="1" applyFont="1" applyFill="1" applyBorder="1" applyAlignment="1" applyProtection="1">
      <alignment horizontal="right" vertical="top" wrapText="1"/>
    </xf>
    <xf numFmtId="164" fontId="29" fillId="7" borderId="1" xfId="3" applyNumberFormat="1" applyFont="1" applyFill="1" applyBorder="1" applyAlignment="1" applyProtection="1">
      <alignment horizontal="left" vertical="top" wrapText="1" indent="2"/>
    </xf>
    <xf numFmtId="0" fontId="29" fillId="7" borderId="30" xfId="3" applyNumberFormat="1" applyFont="1" applyFill="1" applyBorder="1" applyAlignment="1" applyProtection="1">
      <alignment horizontal="right" vertical="top" wrapText="1"/>
    </xf>
    <xf numFmtId="0" fontId="29" fillId="7" borderId="31" xfId="3" applyNumberFormat="1" applyFont="1" applyFill="1" applyBorder="1" applyAlignment="1" applyProtection="1">
      <alignment horizontal="right" vertical="top" wrapText="1"/>
    </xf>
    <xf numFmtId="0" fontId="29" fillId="7" borderId="1" xfId="3" applyNumberFormat="1" applyFont="1" applyFill="1" applyBorder="1" applyAlignment="1" applyProtection="1">
      <alignment horizontal="left" vertical="top" wrapText="1"/>
    </xf>
    <xf numFmtId="0" fontId="28" fillId="7" borderId="30" xfId="3" applyNumberFormat="1" applyFont="1" applyFill="1" applyBorder="1" applyAlignment="1" applyProtection="1">
      <alignment horizontal="right" vertical="top" wrapText="1"/>
    </xf>
    <xf numFmtId="0" fontId="28" fillId="7" borderId="31" xfId="3" applyNumberFormat="1" applyFont="1" applyFill="1" applyBorder="1" applyAlignment="1" applyProtection="1">
      <alignment horizontal="right" vertical="top" wrapText="1"/>
    </xf>
    <xf numFmtId="0" fontId="28" fillId="7" borderId="32" xfId="3" applyNumberFormat="1" applyFont="1" applyFill="1" applyBorder="1" applyAlignment="1" applyProtection="1">
      <alignment horizontal="right" vertical="top" wrapText="1"/>
    </xf>
    <xf numFmtId="0" fontId="28" fillId="7" borderId="33" xfId="3" applyNumberFormat="1" applyFont="1" applyFill="1" applyBorder="1" applyAlignment="1" applyProtection="1">
      <alignment horizontal="right" vertical="top" wrapText="1"/>
    </xf>
    <xf numFmtId="0" fontId="28" fillId="7" borderId="34" xfId="3" applyNumberFormat="1" applyFont="1" applyFill="1" applyBorder="1" applyAlignment="1" applyProtection="1">
      <alignment horizontal="right" vertical="top" wrapText="1"/>
    </xf>
    <xf numFmtId="0" fontId="28" fillId="7" borderId="35" xfId="3" applyNumberFormat="1" applyFont="1" applyFill="1" applyBorder="1" applyAlignment="1" applyProtection="1">
      <alignment horizontal="right" vertical="top" wrapText="1"/>
    </xf>
    <xf numFmtId="0" fontId="28" fillId="7" borderId="10" xfId="3" applyNumberFormat="1" applyFont="1" applyFill="1" applyBorder="1" applyAlignment="1" applyProtection="1">
      <alignment horizontal="right" vertical="top" wrapText="1"/>
    </xf>
    <xf numFmtId="0" fontId="28" fillId="7" borderId="51" xfId="3" applyNumberFormat="1" applyFont="1" applyFill="1" applyBorder="1" applyAlignment="1" applyProtection="1">
      <alignment horizontal="right" vertical="top" wrapText="1"/>
    </xf>
    <xf numFmtId="0" fontId="28" fillId="7" borderId="22" xfId="3" applyNumberFormat="1" applyFont="1" applyFill="1" applyBorder="1" applyAlignment="1" applyProtection="1">
      <alignment horizontal="right" vertical="top" wrapText="1"/>
    </xf>
    <xf numFmtId="0" fontId="28" fillId="7" borderId="26" xfId="3" applyNumberFormat="1" applyFont="1" applyFill="1" applyBorder="1" applyAlignment="1" applyProtection="1">
      <alignment horizontal="right" vertical="top" wrapText="1"/>
    </xf>
    <xf numFmtId="0" fontId="28" fillId="7" borderId="52" xfId="3" applyNumberFormat="1" applyFont="1" applyFill="1" applyBorder="1" applyAlignment="1" applyProtection="1">
      <alignment horizontal="right" vertical="top" wrapText="1"/>
    </xf>
    <xf numFmtId="0" fontId="28" fillId="7" borderId="4" xfId="3" applyNumberFormat="1" applyFont="1" applyFill="1" applyBorder="1" applyAlignment="1" applyProtection="1">
      <alignment horizontal="right" vertical="top" wrapText="1"/>
    </xf>
    <xf numFmtId="0" fontId="29" fillId="7" borderId="1" xfId="3" applyNumberFormat="1" applyFont="1" applyFill="1" applyBorder="1" applyAlignment="1" applyProtection="1">
      <alignment horizontal="right" vertical="top" wrapText="1"/>
    </xf>
    <xf numFmtId="0" fontId="29" fillId="7" borderId="52" xfId="3" applyNumberFormat="1" applyFont="1" applyFill="1" applyBorder="1" applyAlignment="1" applyProtection="1">
      <alignment horizontal="right" vertical="top" wrapText="1"/>
    </xf>
    <xf numFmtId="0" fontId="29" fillId="7" borderId="2" xfId="3" applyNumberFormat="1" applyFont="1" applyFill="1" applyBorder="1" applyAlignment="1" applyProtection="1">
      <alignment horizontal="right" vertical="top" wrapText="1"/>
    </xf>
    <xf numFmtId="0" fontId="29" fillId="7" borderId="4" xfId="3" applyNumberFormat="1" applyFont="1" applyFill="1" applyBorder="1" applyAlignment="1" applyProtection="1">
      <alignment horizontal="right" vertical="top" wrapText="1"/>
    </xf>
    <xf numFmtId="0" fontId="28" fillId="7" borderId="21" xfId="3" applyNumberFormat="1" applyFont="1" applyFill="1" applyBorder="1" applyAlignment="1" applyProtection="1">
      <alignment horizontal="right" vertical="top" wrapText="1"/>
    </xf>
    <xf numFmtId="0" fontId="28" fillId="7" borderId="53" xfId="3" applyNumberFormat="1" applyFont="1" applyFill="1" applyBorder="1" applyAlignment="1" applyProtection="1">
      <alignment horizontal="right" vertical="top" wrapText="1"/>
    </xf>
    <xf numFmtId="0" fontId="28" fillId="7" borderId="39" xfId="3" applyNumberFormat="1" applyFont="1" applyFill="1" applyBorder="1" applyAlignment="1" applyProtection="1">
      <alignment horizontal="right" vertical="top" wrapText="1"/>
    </xf>
    <xf numFmtId="0" fontId="28" fillId="7" borderId="38" xfId="3" applyNumberFormat="1" applyFont="1" applyFill="1" applyBorder="1" applyAlignment="1" applyProtection="1">
      <alignment horizontal="right" vertical="top" wrapText="1"/>
    </xf>
    <xf numFmtId="164" fontId="33" fillId="7" borderId="1" xfId="3" applyNumberFormat="1" applyFont="1" applyFill="1" applyBorder="1" applyAlignment="1" applyProtection="1">
      <alignment horizontal="right" vertical="top" wrapText="1"/>
    </xf>
    <xf numFmtId="0" fontId="33" fillId="7" borderId="1" xfId="3" applyNumberFormat="1" applyFont="1" applyFill="1" applyBorder="1" applyAlignment="1" applyProtection="1">
      <alignment horizontal="left" vertical="top" wrapText="1"/>
    </xf>
    <xf numFmtId="0" fontId="31" fillId="7" borderId="1" xfId="3" applyNumberFormat="1" applyFont="1" applyFill="1" applyBorder="1" applyAlignment="1" applyProtection="1">
      <alignment horizontal="right" vertical="top" wrapText="1"/>
    </xf>
    <xf numFmtId="0" fontId="31" fillId="7" borderId="21" xfId="3" applyNumberFormat="1" applyFont="1" applyFill="1" applyBorder="1" applyAlignment="1" applyProtection="1">
      <alignment horizontal="right" vertical="top" wrapText="1"/>
    </xf>
    <xf numFmtId="0" fontId="31" fillId="7" borderId="51" xfId="3" applyNumberFormat="1" applyFont="1" applyFill="1" applyBorder="1" applyAlignment="1" applyProtection="1">
      <alignment horizontal="right" vertical="top" wrapText="1"/>
    </xf>
    <xf numFmtId="0" fontId="31" fillId="7" borderId="26" xfId="3" applyNumberFormat="1" applyFont="1" applyFill="1" applyBorder="1" applyAlignment="1" applyProtection="1">
      <alignment horizontal="right" vertical="top" wrapText="1"/>
    </xf>
    <xf numFmtId="0" fontId="31" fillId="7" borderId="2" xfId="3" applyNumberFormat="1" applyFont="1" applyFill="1" applyBorder="1" applyAlignment="1" applyProtection="1">
      <alignment horizontal="right" vertical="top" wrapText="1"/>
    </xf>
    <xf numFmtId="0" fontId="31" fillId="7" borderId="7" xfId="3" applyNumberFormat="1" applyFont="1" applyFill="1" applyBorder="1" applyAlignment="1" applyProtection="1">
      <alignment horizontal="right" vertical="top" wrapText="1"/>
    </xf>
    <xf numFmtId="0" fontId="31" fillId="7" borderId="52" xfId="3" applyNumberFormat="1" applyFont="1" applyFill="1" applyBorder="1" applyAlignment="1" applyProtection="1">
      <alignment horizontal="right" vertical="top" wrapText="1"/>
    </xf>
    <xf numFmtId="0" fontId="31" fillId="7" borderId="4" xfId="3" applyNumberFormat="1" applyFont="1" applyFill="1" applyBorder="1" applyAlignment="1" applyProtection="1">
      <alignment horizontal="right" vertical="top" wrapText="1"/>
    </xf>
    <xf numFmtId="164" fontId="17" fillId="7" borderId="1" xfId="3" applyNumberFormat="1" applyFont="1" applyFill="1" applyBorder="1" applyAlignment="1" applyProtection="1">
      <alignment horizontal="right" vertical="top" wrapText="1"/>
    </xf>
    <xf numFmtId="0" fontId="17" fillId="7" borderId="48" xfId="3" applyNumberFormat="1" applyFont="1" applyFill="1" applyBorder="1" applyAlignment="1" applyProtection="1">
      <alignment horizontal="right" vertical="top" wrapText="1"/>
    </xf>
    <xf numFmtId="0" fontId="17" fillId="7" borderId="7" xfId="3" applyNumberFormat="1" applyFont="1" applyFill="1" applyBorder="1" applyAlignment="1" applyProtection="1">
      <alignment horizontal="right" vertical="top" wrapText="1"/>
    </xf>
    <xf numFmtId="0" fontId="17" fillId="7" borderId="54" xfId="3" applyNumberFormat="1" applyFont="1" applyFill="1" applyBorder="1" applyAlignment="1" applyProtection="1">
      <alignment horizontal="right" vertical="top" wrapText="1"/>
    </xf>
    <xf numFmtId="0" fontId="18" fillId="7" borderId="41" xfId="3" applyNumberFormat="1" applyFont="1" applyFill="1" applyBorder="1" applyAlignment="1" applyProtection="1">
      <alignment horizontal="right" vertical="top" wrapText="1"/>
    </xf>
    <xf numFmtId="0" fontId="15" fillId="7" borderId="0" xfId="0" applyFont="1" applyFill="1" applyBorder="1" applyAlignment="1" applyProtection="1">
      <alignment horizontal="justify" vertical="top" wrapText="1"/>
    </xf>
    <xf numFmtId="0" fontId="35" fillId="7" borderId="0" xfId="0" applyFont="1" applyFill="1" applyBorder="1" applyAlignment="1" applyProtection="1">
      <alignment horizontal="left" wrapText="1"/>
    </xf>
    <xf numFmtId="0" fontId="35" fillId="7" borderId="0" xfId="0" applyFont="1" applyFill="1" applyBorder="1" applyAlignment="1" applyProtection="1">
      <alignment horizontal="left"/>
    </xf>
    <xf numFmtId="164" fontId="19" fillId="7" borderId="0" xfId="3" applyNumberFormat="1" applyFont="1" applyFill="1" applyBorder="1" applyAlignment="1" applyProtection="1">
      <alignment vertical="center" wrapText="1"/>
    </xf>
    <xf numFmtId="164" fontId="35" fillId="7" borderId="0" xfId="3" applyNumberFormat="1" applyFont="1" applyFill="1" applyBorder="1" applyAlignment="1" applyProtection="1">
      <alignment vertical="center" wrapText="1"/>
    </xf>
    <xf numFmtId="0" fontId="35" fillId="7" borderId="0" xfId="0" applyFont="1" applyFill="1" applyBorder="1" applyAlignment="1" applyProtection="1">
      <alignment horizontal="left" vertical="center"/>
    </xf>
    <xf numFmtId="164" fontId="3" fillId="7" borderId="0" xfId="3" applyNumberFormat="1" applyFont="1" applyFill="1" applyBorder="1" applyAlignment="1" applyProtection="1">
      <alignment vertical="center" wrapText="1"/>
    </xf>
    <xf numFmtId="167" fontId="3" fillId="7" borderId="0" xfId="0" applyNumberFormat="1" applyFont="1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2" fontId="17" fillId="7" borderId="2" xfId="3" applyNumberFormat="1" applyFont="1" applyFill="1" applyBorder="1" applyAlignment="1" applyProtection="1">
      <alignment horizontal="right" vertical="top" wrapText="1"/>
    </xf>
    <xf numFmtId="2" fontId="18" fillId="7" borderId="30" xfId="3" applyNumberFormat="1" applyFont="1" applyFill="1" applyBorder="1" applyAlignment="1" applyProtection="1">
      <alignment horizontal="right" vertical="top" wrapText="1"/>
    </xf>
    <xf numFmtId="2" fontId="18" fillId="7" borderId="48" xfId="3" applyNumberFormat="1" applyFont="1" applyFill="1" applyBorder="1" applyAlignment="1" applyProtection="1">
      <alignment horizontal="right" vertical="top" wrapText="1"/>
    </xf>
    <xf numFmtId="2" fontId="18" fillId="7" borderId="7" xfId="3" applyNumberFormat="1" applyFont="1" applyFill="1" applyBorder="1" applyAlignment="1" applyProtection="1">
      <alignment horizontal="right" vertical="top" wrapText="1"/>
    </xf>
    <xf numFmtId="2" fontId="18" fillId="7" borderId="2" xfId="3" applyNumberFormat="1" applyFont="1" applyFill="1" applyBorder="1" applyAlignment="1" applyProtection="1">
      <alignment horizontal="right" vertical="top" wrapText="1"/>
    </xf>
    <xf numFmtId="2" fontId="18" fillId="7" borderId="40" xfId="3" applyNumberFormat="1" applyFont="1" applyFill="1" applyBorder="1" applyAlignment="1" applyProtection="1">
      <alignment horizontal="right" vertical="top" wrapText="1"/>
    </xf>
    <xf numFmtId="2" fontId="18" fillId="7" borderId="39" xfId="3" applyNumberFormat="1" applyFont="1" applyFill="1" applyBorder="1" applyAlignment="1" applyProtection="1">
      <alignment horizontal="right" vertical="top" wrapText="1"/>
    </xf>
    <xf numFmtId="2" fontId="18" fillId="7" borderId="10" xfId="3" applyNumberFormat="1" applyFont="1" applyFill="1" applyBorder="1" applyAlignment="1" applyProtection="1">
      <alignment horizontal="right" vertical="top" wrapText="1"/>
    </xf>
    <xf numFmtId="2" fontId="18" fillId="7" borderId="34" xfId="3" applyNumberFormat="1" applyFont="1" applyFill="1" applyBorder="1" applyAlignment="1" applyProtection="1">
      <alignment horizontal="right" vertical="top" wrapText="1"/>
    </xf>
    <xf numFmtId="2" fontId="18" fillId="7" borderId="50" xfId="3" applyNumberFormat="1" applyFont="1" applyFill="1" applyBorder="1" applyAlignment="1" applyProtection="1">
      <alignment horizontal="right" vertical="top" wrapText="1"/>
    </xf>
    <xf numFmtId="2" fontId="18" fillId="7" borderId="27" xfId="3" applyNumberFormat="1" applyFont="1" applyFill="1" applyBorder="1" applyAlignment="1" applyProtection="1">
      <alignment horizontal="right" vertical="top" wrapText="1"/>
    </xf>
    <xf numFmtId="2" fontId="18" fillId="7" borderId="22" xfId="3" applyNumberFormat="1" applyFont="1" applyFill="1" applyBorder="1" applyAlignment="1" applyProtection="1">
      <alignment horizontal="right" vertical="top" wrapText="1"/>
    </xf>
    <xf numFmtId="165" fontId="3" fillId="0" borderId="17" xfId="3" applyNumberFormat="1" applyFont="1" applyBorder="1" applyAlignment="1">
      <alignment horizontal="center" vertical="top" wrapText="1"/>
    </xf>
    <xf numFmtId="164" fontId="18" fillId="7" borderId="21" xfId="3" applyNumberFormat="1" applyFont="1" applyFill="1" applyBorder="1" applyAlignment="1" applyProtection="1">
      <alignment horizontal="right" vertical="top" wrapText="1"/>
    </xf>
    <xf numFmtId="4" fontId="21" fillId="0" borderId="1" xfId="0" applyNumberFormat="1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3" fillId="2" borderId="4" xfId="3" applyNumberFormat="1" applyFont="1" applyFill="1" applyBorder="1" applyAlignment="1" applyProtection="1">
      <alignment horizontal="left" vertical="top" wrapText="1"/>
    </xf>
    <xf numFmtId="0" fontId="46" fillId="9" borderId="0" xfId="0" applyFont="1" applyFill="1" applyBorder="1" applyAlignment="1" applyProtection="1">
      <alignment vertical="center"/>
    </xf>
    <xf numFmtId="164" fontId="46" fillId="9" borderId="0" xfId="0" applyNumberFormat="1" applyFont="1" applyFill="1" applyBorder="1" applyAlignment="1" applyProtection="1">
      <alignment vertical="center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164" fontId="47" fillId="2" borderId="1" xfId="3" applyNumberFormat="1" applyFont="1" applyFill="1" applyBorder="1" applyAlignment="1" applyProtection="1">
      <alignment horizontal="right" vertical="top" wrapText="1"/>
    </xf>
    <xf numFmtId="2" fontId="29" fillId="2" borderId="5" xfId="3" applyNumberFormat="1" applyFont="1" applyFill="1" applyBorder="1" applyAlignment="1" applyProtection="1">
      <alignment horizontal="left" vertical="top" wrapText="1" indent="2"/>
    </xf>
    <xf numFmtId="0" fontId="21" fillId="0" borderId="0" xfId="0" applyFont="1" applyFill="1" applyAlignment="1">
      <alignment horizontal="left" vertical="top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>
      <alignment horizontal="left" vertical="top" wrapText="1"/>
    </xf>
    <xf numFmtId="0" fontId="48" fillId="8" borderId="10" xfId="3" applyNumberFormat="1" applyFont="1" applyFill="1" applyBorder="1" applyAlignment="1" applyProtection="1">
      <alignment horizontal="left" vertical="top" wrapText="1" indent="2"/>
    </xf>
    <xf numFmtId="2" fontId="48" fillId="8" borderId="10" xfId="3" applyNumberFormat="1" applyFont="1" applyFill="1" applyBorder="1" applyAlignment="1" applyProtection="1">
      <alignment horizontal="left" vertical="top" wrapText="1" indent="2"/>
    </xf>
    <xf numFmtId="0" fontId="49" fillId="0" borderId="26" xfId="3" applyNumberFormat="1" applyFont="1" applyFill="1" applyBorder="1" applyAlignment="1" applyProtection="1">
      <alignment horizontal="left" vertical="top" wrapText="1" indent="2"/>
    </xf>
    <xf numFmtId="0" fontId="50" fillId="4" borderId="10" xfId="3" applyNumberFormat="1" applyFont="1" applyFill="1" applyBorder="1" applyAlignment="1" applyProtection="1">
      <alignment horizontal="right" vertical="top" wrapText="1"/>
    </xf>
    <xf numFmtId="2" fontId="51" fillId="8" borderId="1" xfId="3" applyNumberFormat="1" applyFont="1" applyFill="1" applyBorder="1" applyAlignment="1" applyProtection="1">
      <alignment horizontal="left" vertical="top" wrapText="1" indent="2"/>
    </xf>
    <xf numFmtId="2" fontId="50" fillId="0" borderId="1" xfId="3" applyNumberFormat="1" applyFont="1" applyFill="1" applyBorder="1" applyAlignment="1" applyProtection="1">
      <alignment horizontal="left" vertical="top" wrapText="1" indent="2"/>
    </xf>
    <xf numFmtId="0" fontId="50" fillId="4" borderId="1" xfId="3" applyNumberFormat="1" applyFont="1" applyFill="1" applyBorder="1" applyAlignment="1" applyProtection="1">
      <alignment horizontal="right" vertical="top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3" fillId="0" borderId="0" xfId="0" applyNumberFormat="1" applyFont="1" applyAlignment="1">
      <alignment vertical="top" wrapText="1"/>
    </xf>
    <xf numFmtId="4" fontId="21" fillId="0" borderId="1" xfId="0" applyNumberFormat="1" applyFont="1" applyFill="1" applyBorder="1" applyAlignment="1">
      <alignment horizontal="left" vertical="top" wrapText="1"/>
    </xf>
    <xf numFmtId="164" fontId="17" fillId="7" borderId="30" xfId="3" applyNumberFormat="1" applyFont="1" applyFill="1" applyBorder="1" applyAlignment="1" applyProtection="1">
      <alignment horizontal="right" vertical="top" wrapText="1"/>
    </xf>
    <xf numFmtId="164" fontId="17" fillId="7" borderId="31" xfId="3" applyNumberFormat="1" applyFont="1" applyFill="1" applyBorder="1" applyAlignment="1" applyProtection="1">
      <alignment horizontal="right" vertical="top" wrapText="1"/>
    </xf>
    <xf numFmtId="164" fontId="17" fillId="7" borderId="52" xfId="3" applyNumberFormat="1" applyFont="1" applyFill="1" applyBorder="1" applyAlignment="1" applyProtection="1">
      <alignment horizontal="right" vertical="top" wrapText="1"/>
    </xf>
    <xf numFmtId="164" fontId="18" fillId="7" borderId="30" xfId="3" applyNumberFormat="1" applyFont="1" applyFill="1" applyBorder="1" applyAlignment="1" applyProtection="1">
      <alignment horizontal="right" vertical="top" wrapText="1"/>
    </xf>
    <xf numFmtId="164" fontId="18" fillId="7" borderId="31" xfId="3" applyNumberFormat="1" applyFont="1" applyFill="1" applyBorder="1" applyAlignment="1" applyProtection="1">
      <alignment horizontal="right" vertical="top" wrapText="1"/>
    </xf>
    <xf numFmtId="164" fontId="18" fillId="7" borderId="52" xfId="3" applyNumberFormat="1" applyFont="1" applyFill="1" applyBorder="1" applyAlignment="1" applyProtection="1">
      <alignment horizontal="right" vertical="top" wrapText="1"/>
    </xf>
    <xf numFmtId="164" fontId="18" fillId="7" borderId="32" xfId="3" applyNumberFormat="1" applyFont="1" applyFill="1" applyBorder="1" applyAlignment="1" applyProtection="1">
      <alignment horizontal="right" vertical="top" wrapText="1"/>
    </xf>
    <xf numFmtId="164" fontId="18" fillId="7" borderId="33" xfId="3" applyNumberFormat="1" applyFont="1" applyFill="1" applyBorder="1" applyAlignment="1" applyProtection="1">
      <alignment horizontal="right" vertical="top" wrapText="1"/>
    </xf>
    <xf numFmtId="164" fontId="18" fillId="7" borderId="53" xfId="3" applyNumberFormat="1" applyFont="1" applyFill="1" applyBorder="1" applyAlignment="1" applyProtection="1">
      <alignment horizontal="right" vertical="top" wrapText="1"/>
    </xf>
    <xf numFmtId="0" fontId="20" fillId="10" borderId="1" xfId="0" applyFont="1" applyFill="1" applyBorder="1"/>
    <xf numFmtId="0" fontId="17" fillId="10" borderId="1" xfId="0" applyNumberFormat="1" applyFont="1" applyFill="1" applyBorder="1" applyAlignment="1" applyProtection="1">
      <alignment horizontal="left" vertical="center" wrapText="1"/>
    </xf>
    <xf numFmtId="0" fontId="18" fillId="10" borderId="23" xfId="0" applyNumberFormat="1" applyFont="1" applyFill="1" applyBorder="1" applyAlignment="1" applyProtection="1">
      <alignment horizontal="center" vertical="top" wrapText="1"/>
    </xf>
    <xf numFmtId="0" fontId="18" fillId="10" borderId="1" xfId="0" applyNumberFormat="1" applyFont="1" applyFill="1" applyBorder="1" applyAlignment="1" applyProtection="1">
      <alignment horizontal="left" vertical="center" wrapText="1"/>
    </xf>
    <xf numFmtId="0" fontId="18" fillId="10" borderId="21" xfId="0" applyNumberFormat="1" applyFont="1" applyFill="1" applyBorder="1" applyAlignment="1" applyProtection="1">
      <alignment horizontal="left" vertical="center" wrapText="1"/>
    </xf>
    <xf numFmtId="0" fontId="18" fillId="10" borderId="10" xfId="0" applyNumberFormat="1" applyFont="1" applyFill="1" applyBorder="1" applyAlignment="1" applyProtection="1">
      <alignment horizontal="left" vertical="top" wrapText="1"/>
    </xf>
    <xf numFmtId="0" fontId="18" fillId="10" borderId="18" xfId="0" applyNumberFormat="1" applyFont="1" applyFill="1" applyBorder="1" applyAlignment="1" applyProtection="1">
      <alignment horizontal="center" vertical="top" wrapText="1"/>
    </xf>
    <xf numFmtId="0" fontId="18" fillId="10" borderId="1" xfId="0" applyNumberFormat="1" applyFont="1" applyFill="1" applyBorder="1" applyAlignment="1" applyProtection="1">
      <alignment horizontal="left" vertical="top" wrapText="1"/>
    </xf>
    <xf numFmtId="0" fontId="18" fillId="10" borderId="1" xfId="0" applyNumberFormat="1" applyFont="1" applyFill="1" applyBorder="1" applyAlignment="1" applyProtection="1">
      <alignment horizontal="center" vertical="top" wrapText="1"/>
    </xf>
    <xf numFmtId="164" fontId="17" fillId="10" borderId="5" xfId="3" applyNumberFormat="1" applyFont="1" applyFill="1" applyBorder="1" applyAlignment="1" applyProtection="1">
      <alignment horizontal="left" vertical="top" wrapText="1" indent="2"/>
    </xf>
    <xf numFmtId="2" fontId="17" fillId="10" borderId="5" xfId="3" applyNumberFormat="1" applyFont="1" applyFill="1" applyBorder="1" applyAlignment="1" applyProtection="1">
      <alignment horizontal="left" vertical="top" wrapText="1" indent="2"/>
    </xf>
    <xf numFmtId="0" fontId="17" fillId="10" borderId="10" xfId="3" applyNumberFormat="1" applyFont="1" applyFill="1" applyBorder="1" applyAlignment="1" applyProtection="1">
      <alignment horizontal="left" vertical="top" wrapText="1" indent="2"/>
    </xf>
    <xf numFmtId="0" fontId="17" fillId="10" borderId="1" xfId="3" applyNumberFormat="1" applyFont="1" applyFill="1" applyBorder="1" applyAlignment="1" applyProtection="1">
      <alignment horizontal="left" vertical="top" wrapText="1" indent="2"/>
    </xf>
    <xf numFmtId="1" fontId="17" fillId="10" borderId="17" xfId="3" applyNumberFormat="1" applyFont="1" applyFill="1" applyBorder="1" applyAlignment="1" applyProtection="1">
      <alignment horizontal="left" vertical="top" wrapText="1"/>
    </xf>
    <xf numFmtId="0" fontId="18" fillId="10" borderId="26" xfId="3" applyNumberFormat="1" applyFont="1" applyFill="1" applyBorder="1" applyAlignment="1" applyProtection="1">
      <alignment horizontal="left" vertical="top" wrapText="1" indent="2"/>
    </xf>
    <xf numFmtId="0" fontId="18" fillId="10" borderId="4" xfId="3" applyNumberFormat="1" applyFont="1" applyFill="1" applyBorder="1" applyAlignment="1" applyProtection="1">
      <alignment horizontal="left" vertical="top" wrapText="1" indent="2"/>
    </xf>
    <xf numFmtId="164" fontId="17" fillId="10" borderId="1" xfId="3" applyNumberFormat="1" applyFont="1" applyFill="1" applyBorder="1" applyAlignment="1" applyProtection="1">
      <alignment horizontal="left" vertical="top" wrapText="1" indent="2"/>
    </xf>
    <xf numFmtId="0" fontId="17" fillId="3" borderId="1" xfId="0" applyFont="1" applyFill="1" applyBorder="1" applyAlignment="1" applyProtection="1">
      <alignment horizontal="left" vertical="center" wrapText="1"/>
    </xf>
    <xf numFmtId="172" fontId="17" fillId="0" borderId="10" xfId="3" applyNumberFormat="1" applyFont="1" applyFill="1" applyBorder="1" applyAlignment="1" applyProtection="1">
      <alignment horizontal="left" vertical="top" wrapText="1" indent="2"/>
    </xf>
    <xf numFmtId="164" fontId="17" fillId="11" borderId="5" xfId="3" applyNumberFormat="1" applyFont="1" applyFill="1" applyBorder="1" applyAlignment="1" applyProtection="1">
      <alignment horizontal="left" vertical="top" wrapText="1" indent="2"/>
    </xf>
    <xf numFmtId="1" fontId="17" fillId="11" borderId="17" xfId="3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12" borderId="1" xfId="3" applyNumberFormat="1" applyFont="1" applyFill="1" applyBorder="1" applyAlignment="1" applyProtection="1">
      <alignment horizontal="right" vertical="top" wrapText="1"/>
    </xf>
    <xf numFmtId="0" fontId="17" fillId="12" borderId="7" xfId="3" applyNumberFormat="1" applyFont="1" applyFill="1" applyBorder="1" applyAlignment="1" applyProtection="1">
      <alignment horizontal="right" vertical="top" wrapText="1"/>
    </xf>
    <xf numFmtId="0" fontId="18" fillId="12" borderId="1" xfId="3" applyNumberFormat="1" applyFont="1" applyFill="1" applyBorder="1" applyAlignment="1" applyProtection="1">
      <alignment horizontal="right" vertical="top" wrapText="1"/>
    </xf>
    <xf numFmtId="2" fontId="17" fillId="12" borderId="1" xfId="3" applyNumberFormat="1" applyFont="1" applyFill="1" applyBorder="1" applyAlignment="1" applyProtection="1">
      <alignment horizontal="right" vertical="top" wrapText="1"/>
    </xf>
    <xf numFmtId="169" fontId="53" fillId="5" borderId="1" xfId="3" applyNumberFormat="1" applyFont="1" applyFill="1" applyBorder="1" applyAlignment="1" applyProtection="1">
      <alignment horizontal="right" vertical="top" wrapText="1"/>
    </xf>
    <xf numFmtId="169" fontId="53" fillId="5" borderId="10" xfId="3" applyNumberFormat="1" applyFont="1" applyFill="1" applyBorder="1" applyAlignment="1" applyProtection="1">
      <alignment horizontal="right" vertical="top" wrapText="1"/>
    </xf>
    <xf numFmtId="164" fontId="33" fillId="5" borderId="4" xfId="3" applyNumberFormat="1" applyFont="1" applyFill="1" applyBorder="1" applyAlignment="1" applyProtection="1">
      <alignment horizontal="left" vertical="top" wrapText="1" indent="2"/>
    </xf>
    <xf numFmtId="164" fontId="17" fillId="5" borderId="1" xfId="3" applyNumberFormat="1" applyFont="1" applyFill="1" applyBorder="1" applyAlignment="1" applyProtection="1">
      <alignment horizontal="left" vertical="top" wrapText="1" indent="1"/>
    </xf>
    <xf numFmtId="0" fontId="3" fillId="5" borderId="1" xfId="0" applyFont="1" applyFill="1" applyBorder="1" applyAlignment="1" applyProtection="1">
      <alignment vertical="center"/>
    </xf>
    <xf numFmtId="2" fontId="17" fillId="0" borderId="5" xfId="3" applyNumberFormat="1" applyFont="1" applyFill="1" applyBorder="1" applyAlignment="1" applyProtection="1">
      <alignment horizontal="left" vertical="top" wrapText="1" indent="1"/>
    </xf>
    <xf numFmtId="164" fontId="18" fillId="5" borderId="21" xfId="3" applyNumberFormat="1" applyFont="1" applyFill="1" applyBorder="1" applyAlignment="1" applyProtection="1">
      <alignment horizontal="right" vertical="top" wrapText="1"/>
    </xf>
    <xf numFmtId="169" fontId="54" fillId="7" borderId="1" xfId="3" applyNumberFormat="1" applyFont="1" applyFill="1" applyBorder="1" applyAlignment="1" applyProtection="1">
      <alignment horizontal="right" vertical="top" wrapText="1"/>
    </xf>
    <xf numFmtId="169" fontId="54" fillId="7" borderId="21" xfId="3" applyNumberFormat="1" applyFont="1" applyFill="1" applyBorder="1" applyAlignment="1" applyProtection="1">
      <alignment horizontal="right" vertical="top" wrapText="1"/>
    </xf>
    <xf numFmtId="0" fontId="18" fillId="7" borderId="1" xfId="3" applyNumberFormat="1" applyFont="1" applyFill="1" applyBorder="1" applyAlignment="1" applyProtection="1">
      <alignment horizontal="right" vertical="top" wrapText="1" indent="1"/>
    </xf>
    <xf numFmtId="164" fontId="18" fillId="4" borderId="1" xfId="3" applyNumberFormat="1" applyFont="1" applyFill="1" applyBorder="1" applyAlignment="1" applyProtection="1">
      <alignment horizontal="right" vertical="top" wrapText="1"/>
    </xf>
    <xf numFmtId="164" fontId="18" fillId="4" borderId="21" xfId="3" applyNumberFormat="1" applyFont="1" applyFill="1" applyBorder="1" applyAlignment="1" applyProtection="1">
      <alignment horizontal="right" vertical="top" wrapText="1"/>
    </xf>
    <xf numFmtId="2" fontId="55" fillId="5" borderId="1" xfId="3" applyNumberFormat="1" applyFont="1" applyFill="1" applyBorder="1" applyAlignment="1" applyProtection="1">
      <alignment horizontal="right" vertical="top" wrapText="1"/>
    </xf>
    <xf numFmtId="164" fontId="18" fillId="7" borderId="1" xfId="3" applyNumberFormat="1" applyFont="1" applyFill="1" applyBorder="1" applyAlignment="1" applyProtection="1">
      <alignment horizontal="right" vertical="top" wrapText="1" indent="1"/>
    </xf>
    <xf numFmtId="164" fontId="18" fillId="7" borderId="21" xfId="3" applyNumberFormat="1" applyFont="1" applyFill="1" applyBorder="1" applyAlignment="1" applyProtection="1">
      <alignment horizontal="right" vertical="top" wrapText="1" indent="1"/>
    </xf>
    <xf numFmtId="2" fontId="54" fillId="7" borderId="1" xfId="3" applyNumberFormat="1" applyFont="1" applyFill="1" applyBorder="1" applyAlignment="1" applyProtection="1">
      <alignment horizontal="right" vertical="top" wrapText="1"/>
    </xf>
    <xf numFmtId="2" fontId="17" fillId="7" borderId="1" xfId="3" applyNumberFormat="1" applyFont="1" applyFill="1" applyBorder="1" applyAlignment="1" applyProtection="1">
      <alignment horizontal="right" vertical="top" wrapText="1" indent="1"/>
    </xf>
    <xf numFmtId="2" fontId="57" fillId="2" borderId="1" xfId="3" applyNumberFormat="1" applyFont="1" applyFill="1" applyBorder="1" applyAlignment="1" applyProtection="1">
      <alignment horizontal="right" vertical="top" wrapText="1"/>
    </xf>
    <xf numFmtId="0" fontId="57" fillId="2" borderId="1" xfId="3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164" fontId="58" fillId="0" borderId="5" xfId="3" applyNumberFormat="1" applyFont="1" applyFill="1" applyBorder="1" applyAlignment="1" applyProtection="1">
      <alignment horizontal="left" vertical="top" wrapText="1" indent="2"/>
    </xf>
    <xf numFmtId="164" fontId="29" fillId="0" borderId="17" xfId="3" applyNumberFormat="1" applyFont="1" applyFill="1" applyBorder="1" applyAlignment="1" applyProtection="1">
      <alignment horizontal="left" vertical="top" wrapText="1" indent="2"/>
    </xf>
    <xf numFmtId="169" fontId="59" fillId="5" borderId="1" xfId="3" applyNumberFormat="1" applyFont="1" applyFill="1" applyBorder="1" applyAlignment="1" applyProtection="1">
      <alignment horizontal="right" vertical="top" wrapText="1"/>
    </xf>
    <xf numFmtId="164" fontId="17" fillId="2" borderId="1" xfId="3" applyNumberFormat="1" applyFont="1" applyFill="1" applyBorder="1" applyAlignment="1" applyProtection="1">
      <alignment horizontal="center" vertical="top" wrapText="1"/>
    </xf>
    <xf numFmtId="0" fontId="17" fillId="2" borderId="1" xfId="3" applyNumberFormat="1" applyFont="1" applyFill="1" applyBorder="1" applyAlignment="1" applyProtection="1">
      <alignment horizontal="center" vertical="top" wrapText="1"/>
    </xf>
    <xf numFmtId="171" fontId="18" fillId="2" borderId="1" xfId="3" applyNumberFormat="1" applyFont="1" applyFill="1" applyBorder="1" applyAlignment="1" applyProtection="1">
      <alignment horizontal="right" vertical="top" wrapText="1"/>
    </xf>
    <xf numFmtId="2" fontId="33" fillId="0" borderId="1" xfId="3" applyNumberFormat="1" applyFont="1" applyFill="1" applyBorder="1" applyAlignment="1" applyProtection="1">
      <alignment horizontal="left" vertical="top" wrapText="1" indent="3"/>
    </xf>
    <xf numFmtId="164" fontId="17" fillId="12" borderId="1" xfId="3" applyNumberFormat="1" applyFont="1" applyFill="1" applyBorder="1" applyAlignment="1" applyProtection="1">
      <alignment horizontal="right" vertical="top" wrapText="1"/>
    </xf>
    <xf numFmtId="1" fontId="17" fillId="0" borderId="17" xfId="3" applyNumberFormat="1" applyFont="1" applyFill="1" applyBorder="1" applyAlignment="1" applyProtection="1">
      <alignment horizontal="center" vertical="top" wrapText="1"/>
    </xf>
    <xf numFmtId="2" fontId="17" fillId="2" borderId="1" xfId="3" applyNumberFormat="1" applyFont="1" applyFill="1" applyBorder="1" applyAlignment="1" applyProtection="1">
      <alignment horizontal="right" vertical="top" wrapText="1" indent="1"/>
    </xf>
    <xf numFmtId="2" fontId="17" fillId="2" borderId="1" xfId="3" applyNumberFormat="1" applyFont="1" applyFill="1" applyBorder="1" applyAlignment="1" applyProtection="1">
      <alignment horizontal="right" vertical="top" wrapText="1" indent="2"/>
    </xf>
    <xf numFmtId="2" fontId="18" fillId="2" borderId="1" xfId="3" applyNumberFormat="1" applyFont="1" applyFill="1" applyBorder="1" applyAlignment="1" applyProtection="1">
      <alignment horizontal="right" vertical="top" wrapText="1" indent="2"/>
    </xf>
    <xf numFmtId="2" fontId="18" fillId="2" borderId="1" xfId="3" applyNumberFormat="1" applyFont="1" applyFill="1" applyBorder="1" applyAlignment="1" applyProtection="1">
      <alignment horizontal="right" vertical="top" wrapText="1" indent="1"/>
    </xf>
    <xf numFmtId="2" fontId="17" fillId="8" borderId="5" xfId="3" applyNumberFormat="1" applyFont="1" applyFill="1" applyBorder="1" applyAlignment="1" applyProtection="1">
      <alignment horizontal="left" vertical="top" wrapText="1" indent="2"/>
    </xf>
    <xf numFmtId="2" fontId="61" fillId="0" borderId="5" xfId="3" applyNumberFormat="1" applyFont="1" applyFill="1" applyBorder="1" applyAlignment="1" applyProtection="1">
      <alignment horizontal="left" vertical="top" wrapText="1" indent="2"/>
    </xf>
    <xf numFmtId="2" fontId="62" fillId="2" borderId="1" xfId="3" applyNumberFormat="1" applyFont="1" applyFill="1" applyBorder="1" applyAlignment="1" applyProtection="1">
      <alignment horizontal="right" vertical="top" wrapText="1"/>
    </xf>
    <xf numFmtId="164" fontId="17" fillId="2" borderId="7" xfId="3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8" fontId="18" fillId="0" borderId="0" xfId="0" applyNumberFormat="1" applyFont="1" applyFill="1" applyBorder="1" applyAlignment="1" applyProtection="1">
      <alignment vertical="center"/>
    </xf>
    <xf numFmtId="0" fontId="17" fillId="0" borderId="23" xfId="0" applyNumberFormat="1" applyFont="1" applyFill="1" applyBorder="1" applyAlignment="1" applyProtection="1">
      <alignment horizontal="center" vertical="top" wrapText="1"/>
    </xf>
    <xf numFmtId="164" fontId="29" fillId="0" borderId="4" xfId="3" applyNumberFormat="1" applyFont="1" applyFill="1" applyBorder="1" applyAlignment="1" applyProtection="1">
      <alignment horizontal="center" vertical="top" wrapText="1"/>
    </xf>
    <xf numFmtId="171" fontId="18" fillId="7" borderId="1" xfId="3" applyNumberFormat="1" applyFont="1" applyFill="1" applyBorder="1" applyAlignment="1" applyProtection="1">
      <alignment horizontal="right" vertical="top" wrapText="1"/>
    </xf>
    <xf numFmtId="1" fontId="18" fillId="5" borderId="1" xfId="3" applyNumberFormat="1" applyFont="1" applyFill="1" applyBorder="1" applyAlignment="1" applyProtection="1">
      <alignment horizontal="left" vertical="top" wrapText="1" indent="1"/>
    </xf>
    <xf numFmtId="169" fontId="64" fillId="5" borderId="1" xfId="3" applyNumberFormat="1" applyFont="1" applyFill="1" applyBorder="1" applyAlignment="1" applyProtection="1">
      <alignment horizontal="right" vertical="top" wrapText="1"/>
    </xf>
    <xf numFmtId="169" fontId="64" fillId="5" borderId="21" xfId="3" applyNumberFormat="1" applyFont="1" applyFill="1" applyBorder="1" applyAlignment="1" applyProtection="1">
      <alignment horizontal="right" vertical="top" wrapText="1"/>
    </xf>
    <xf numFmtId="169" fontId="64" fillId="5" borderId="10" xfId="3" applyNumberFormat="1" applyFont="1" applyFill="1" applyBorder="1" applyAlignment="1" applyProtection="1">
      <alignment horizontal="right" vertical="top" wrapText="1"/>
    </xf>
    <xf numFmtId="165" fontId="3" fillId="8" borderId="17" xfId="3" applyNumberFormat="1" applyFont="1" applyFill="1" applyBorder="1" applyAlignment="1">
      <alignment horizontal="center" vertical="top" wrapText="1"/>
    </xf>
    <xf numFmtId="165" fontId="3" fillId="8" borderId="1" xfId="3" applyNumberFormat="1" applyFont="1" applyFill="1" applyBorder="1" applyAlignment="1">
      <alignment horizontal="center" vertical="top" wrapText="1"/>
    </xf>
    <xf numFmtId="173" fontId="17" fillId="5" borderId="1" xfId="3" applyNumberFormat="1" applyFont="1" applyFill="1" applyBorder="1" applyAlignment="1" applyProtection="1">
      <alignment horizontal="right" vertical="top" wrapText="1"/>
    </xf>
    <xf numFmtId="169" fontId="55" fillId="5" borderId="1" xfId="3" applyNumberFormat="1" applyFont="1" applyFill="1" applyBorder="1" applyAlignment="1" applyProtection="1">
      <alignment horizontal="right" vertical="top" wrapText="1"/>
    </xf>
    <xf numFmtId="2" fontId="55" fillId="7" borderId="1" xfId="3" applyNumberFormat="1" applyFont="1" applyFill="1" applyBorder="1" applyAlignment="1" applyProtection="1">
      <alignment horizontal="right" vertical="top" wrapText="1"/>
    </xf>
    <xf numFmtId="2" fontId="65" fillId="7" borderId="1" xfId="3" applyNumberFormat="1" applyFont="1" applyFill="1" applyBorder="1" applyAlignment="1" applyProtection="1">
      <alignment horizontal="right" vertical="top" wrapText="1"/>
    </xf>
    <xf numFmtId="2" fontId="65" fillId="7" borderId="21" xfId="3" applyNumberFormat="1" applyFont="1" applyFill="1" applyBorder="1" applyAlignment="1" applyProtection="1">
      <alignment horizontal="right" vertical="top" wrapText="1"/>
    </xf>
    <xf numFmtId="169" fontId="55" fillId="2" borderId="1" xfId="3" applyNumberFormat="1" applyFont="1" applyFill="1" applyBorder="1" applyAlignment="1" applyProtection="1">
      <alignment horizontal="right" vertical="top" wrapText="1"/>
    </xf>
    <xf numFmtId="169" fontId="65" fillId="2" borderId="1" xfId="3" applyNumberFormat="1" applyFont="1" applyFill="1" applyBorder="1" applyAlignment="1" applyProtection="1">
      <alignment horizontal="right" vertical="top" wrapText="1"/>
    </xf>
    <xf numFmtId="169" fontId="59" fillId="2" borderId="1" xfId="3" applyNumberFormat="1" applyFont="1" applyFill="1" applyBorder="1" applyAlignment="1" applyProtection="1">
      <alignment horizontal="center" vertical="top" wrapText="1"/>
    </xf>
    <xf numFmtId="2" fontId="17" fillId="0" borderId="5" xfId="3" applyNumberFormat="1" applyFont="1" applyFill="1" applyBorder="1" applyAlignment="1" applyProtection="1">
      <alignment horizontal="center" vertical="top" wrapText="1"/>
    </xf>
    <xf numFmtId="0" fontId="60" fillId="7" borderId="1" xfId="3" applyNumberFormat="1" applyFont="1" applyFill="1" applyBorder="1" applyAlignment="1" applyProtection="1">
      <alignment horizontal="right" vertical="top" wrapText="1"/>
    </xf>
    <xf numFmtId="0" fontId="56" fillId="7" borderId="1" xfId="3" applyNumberFormat="1" applyFont="1" applyFill="1" applyBorder="1" applyAlignment="1" applyProtection="1">
      <alignment horizontal="right" vertical="top" wrapText="1"/>
    </xf>
    <xf numFmtId="164" fontId="18" fillId="7" borderId="17" xfId="3" applyNumberFormat="1" applyFont="1" applyFill="1" applyBorder="1" applyAlignment="1" applyProtection="1">
      <alignment horizontal="left" vertical="top" wrapText="1"/>
    </xf>
    <xf numFmtId="165" fontId="66" fillId="3" borderId="1" xfId="3" applyNumberFormat="1" applyFont="1" applyFill="1" applyBorder="1" applyAlignment="1">
      <alignment horizontal="center" vertical="top" wrapText="1"/>
    </xf>
    <xf numFmtId="2" fontId="17" fillId="0" borderId="1" xfId="3" applyNumberFormat="1" applyFont="1" applyFill="1" applyBorder="1" applyAlignment="1" applyProtection="1">
      <alignment horizontal="left" vertical="top" wrapText="1" indent="2"/>
    </xf>
    <xf numFmtId="1" fontId="18" fillId="4" borderId="17" xfId="3" applyNumberFormat="1" applyFont="1" applyFill="1" applyBorder="1" applyAlignment="1" applyProtection="1">
      <alignment horizontal="left" vertical="top" wrapText="1"/>
    </xf>
    <xf numFmtId="171" fontId="18" fillId="5" borderId="1" xfId="3" applyNumberFormat="1" applyFont="1" applyFill="1" applyBorder="1" applyAlignment="1" applyProtection="1">
      <alignment horizontal="right" vertical="top" wrapText="1"/>
    </xf>
    <xf numFmtId="164" fontId="18" fillId="4" borderId="10" xfId="3" applyNumberFormat="1" applyFont="1" applyFill="1" applyBorder="1" applyAlignment="1" applyProtection="1">
      <alignment horizontal="right" vertical="top" wrapText="1"/>
    </xf>
    <xf numFmtId="0" fontId="17" fillId="5" borderId="21" xfId="3" applyNumberFormat="1" applyFont="1" applyFill="1" applyBorder="1" applyAlignment="1" applyProtection="1">
      <alignment horizontal="right" vertical="top" wrapText="1"/>
    </xf>
    <xf numFmtId="174" fontId="67" fillId="5" borderId="1" xfId="3" applyNumberFormat="1" applyFont="1" applyFill="1" applyBorder="1" applyAlignment="1" applyProtection="1">
      <alignment horizontal="right" vertical="top" wrapText="1"/>
    </xf>
    <xf numFmtId="169" fontId="68" fillId="5" borderId="1" xfId="3" applyNumberFormat="1" applyFont="1" applyFill="1" applyBorder="1" applyAlignment="1" applyProtection="1">
      <alignment horizontal="right" vertical="top" wrapText="1"/>
    </xf>
    <xf numFmtId="169" fontId="68" fillId="5" borderId="21" xfId="3" applyNumberFormat="1" applyFont="1" applyFill="1" applyBorder="1" applyAlignment="1" applyProtection="1">
      <alignment horizontal="right" vertical="top" wrapText="1"/>
    </xf>
    <xf numFmtId="169" fontId="67" fillId="5" borderId="1" xfId="3" applyNumberFormat="1" applyFont="1" applyFill="1" applyBorder="1" applyAlignment="1" applyProtection="1">
      <alignment horizontal="right" vertical="top" wrapText="1"/>
    </xf>
    <xf numFmtId="164" fontId="18" fillId="7" borderId="6" xfId="3" applyNumberFormat="1" applyFont="1" applyFill="1" applyBorder="1" applyAlignment="1" applyProtection="1">
      <alignment horizontal="right" vertical="top" wrapText="1"/>
    </xf>
    <xf numFmtId="2" fontId="67" fillId="7" borderId="36" xfId="3" applyNumberFormat="1" applyFont="1" applyFill="1" applyBorder="1" applyAlignment="1" applyProtection="1">
      <alignment horizontal="right" vertical="top" wrapText="1"/>
    </xf>
    <xf numFmtId="2" fontId="67" fillId="7" borderId="37" xfId="3" applyNumberFormat="1" applyFont="1" applyFill="1" applyBorder="1" applyAlignment="1" applyProtection="1">
      <alignment horizontal="right" vertical="top" wrapText="1"/>
    </xf>
    <xf numFmtId="2" fontId="67" fillId="7" borderId="1" xfId="3" applyNumberFormat="1" applyFont="1" applyFill="1" applyBorder="1" applyAlignment="1" applyProtection="1">
      <alignment horizontal="right" vertical="top" wrapText="1"/>
    </xf>
    <xf numFmtId="164" fontId="18" fillId="7" borderId="27" xfId="3" applyNumberFormat="1" applyFont="1" applyFill="1" applyBorder="1" applyAlignment="1" applyProtection="1">
      <alignment horizontal="center" vertical="top" wrapText="1"/>
    </xf>
    <xf numFmtId="164" fontId="18" fillId="7" borderId="7" xfId="3" applyNumberFormat="1" applyFont="1" applyFill="1" applyBorder="1" applyAlignment="1" applyProtection="1">
      <alignment horizontal="center" vertical="top" wrapText="1"/>
    </xf>
    <xf numFmtId="164" fontId="17" fillId="7" borderId="1" xfId="3" applyNumberFormat="1" applyFont="1" applyFill="1" applyBorder="1" applyAlignment="1" applyProtection="1">
      <alignment horizontal="center" vertical="top" wrapText="1"/>
    </xf>
    <xf numFmtId="164" fontId="17" fillId="7" borderId="6" xfId="3" applyNumberFormat="1" applyFont="1" applyFill="1" applyBorder="1" applyAlignment="1" applyProtection="1">
      <alignment horizontal="center" vertical="top" wrapText="1"/>
    </xf>
    <xf numFmtId="0" fontId="18" fillId="7" borderId="2" xfId="3" applyNumberFormat="1" applyFont="1" applyFill="1" applyBorder="1" applyAlignment="1" applyProtection="1">
      <alignment horizontal="right" vertical="top" wrapText="1" indent="1"/>
    </xf>
    <xf numFmtId="0" fontId="18" fillId="7" borderId="39" xfId="3" applyNumberFormat="1" applyFont="1" applyFill="1" applyBorder="1" applyAlignment="1" applyProtection="1">
      <alignment horizontal="right" vertical="top" wrapText="1" indent="1"/>
    </xf>
    <xf numFmtId="2" fontId="67" fillId="0" borderId="5" xfId="3" applyNumberFormat="1" applyFont="1" applyFill="1" applyBorder="1" applyAlignment="1" applyProtection="1">
      <alignment horizontal="left" vertical="top" wrapText="1" indent="2"/>
    </xf>
    <xf numFmtId="1" fontId="18" fillId="7" borderId="1" xfId="3" applyNumberFormat="1" applyFont="1" applyFill="1" applyBorder="1" applyAlignment="1" applyProtection="1">
      <alignment horizontal="center" vertical="top" wrapText="1"/>
    </xf>
    <xf numFmtId="171" fontId="29" fillId="2" borderId="5" xfId="3" applyNumberFormat="1" applyFont="1" applyFill="1" applyBorder="1" applyAlignment="1" applyProtection="1">
      <alignment horizontal="left" vertical="top" wrapText="1" indent="2"/>
    </xf>
    <xf numFmtId="164" fontId="58" fillId="7" borderId="2" xfId="3" applyNumberFormat="1" applyFont="1" applyFill="1" applyBorder="1" applyAlignment="1" applyProtection="1">
      <alignment horizontal="right" vertical="top" wrapText="1"/>
    </xf>
    <xf numFmtId="164" fontId="69" fillId="7" borderId="2" xfId="3" applyNumberFormat="1" applyFont="1" applyFill="1" applyBorder="1" applyAlignment="1" applyProtection="1">
      <alignment horizontal="right" vertical="top" wrapText="1"/>
    </xf>
    <xf numFmtId="164" fontId="69" fillId="7" borderId="39" xfId="3" applyNumberFormat="1" applyFont="1" applyFill="1" applyBorder="1" applyAlignment="1" applyProtection="1">
      <alignment horizontal="right" vertical="top" wrapText="1"/>
    </xf>
    <xf numFmtId="0" fontId="58" fillId="7" borderId="1" xfId="3" applyNumberFormat="1" applyFont="1" applyFill="1" applyBorder="1" applyAlignment="1" applyProtection="1">
      <alignment horizontal="right" vertical="top" wrapText="1"/>
    </xf>
    <xf numFmtId="0" fontId="58" fillId="7" borderId="1" xfId="3" applyNumberFormat="1" applyFont="1" applyFill="1" applyBorder="1" applyAlignment="1" applyProtection="1">
      <alignment horizontal="center" vertical="top" wrapText="1"/>
    </xf>
    <xf numFmtId="0" fontId="17" fillId="7" borderId="39" xfId="3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 shrinkToFit="1"/>
    </xf>
    <xf numFmtId="164" fontId="17" fillId="0" borderId="5" xfId="3" applyNumberFormat="1" applyFont="1" applyFill="1" applyBorder="1" applyAlignment="1" applyProtection="1">
      <alignment horizontal="left" vertical="top" wrapText="1" shrinkToFit="1"/>
    </xf>
    <xf numFmtId="1" fontId="17" fillId="0" borderId="17" xfId="3" applyNumberFormat="1" applyFont="1" applyFill="1" applyBorder="1" applyAlignment="1" applyProtection="1">
      <alignment horizontal="left" vertical="top" wrapText="1" shrinkToFit="1"/>
    </xf>
    <xf numFmtId="0" fontId="17" fillId="4" borderId="1" xfId="3" applyNumberFormat="1" applyFont="1" applyFill="1" applyBorder="1" applyAlignment="1" applyProtection="1">
      <alignment horizontal="right" vertical="top" wrapText="1" shrinkToFit="1"/>
    </xf>
    <xf numFmtId="0" fontId="17" fillId="4" borderId="1" xfId="3" applyNumberFormat="1" applyFont="1" applyFill="1" applyBorder="1" applyAlignment="1" applyProtection="1">
      <alignment horizontal="left" vertical="top" wrapText="1" shrinkToFit="1"/>
    </xf>
    <xf numFmtId="0" fontId="17" fillId="4" borderId="6" xfId="3" applyNumberFormat="1" applyFont="1" applyFill="1" applyBorder="1" applyAlignment="1" applyProtection="1">
      <alignment horizontal="right" vertical="top" wrapText="1" shrinkToFit="1"/>
    </xf>
    <xf numFmtId="0" fontId="17" fillId="5" borderId="1" xfId="3" applyNumberFormat="1" applyFont="1" applyFill="1" applyBorder="1" applyAlignment="1" applyProtection="1">
      <alignment horizontal="right" vertical="top" wrapText="1" shrinkToFit="1"/>
    </xf>
    <xf numFmtId="164" fontId="18" fillId="7" borderId="1" xfId="3" applyNumberFormat="1" applyFont="1" applyFill="1" applyBorder="1" applyAlignment="1" applyProtection="1">
      <alignment horizontal="center" vertical="top" wrapText="1" shrinkToFit="1"/>
    </xf>
    <xf numFmtId="164" fontId="18" fillId="7" borderId="36" xfId="3" applyNumberFormat="1" applyFont="1" applyFill="1" applyBorder="1" applyAlignment="1" applyProtection="1">
      <alignment horizontal="center" vertical="top" wrapText="1" shrinkToFit="1"/>
    </xf>
    <xf numFmtId="164" fontId="18" fillId="7" borderId="37" xfId="3" applyNumberFormat="1" applyFont="1" applyFill="1" applyBorder="1" applyAlignment="1" applyProtection="1">
      <alignment horizontal="center" vertical="top" wrapText="1" shrinkToFit="1"/>
    </xf>
    <xf numFmtId="0" fontId="18" fillId="7" borderId="1" xfId="3" applyNumberFormat="1" applyFont="1" applyFill="1" applyBorder="1" applyAlignment="1" applyProtection="1">
      <alignment horizontal="center" vertical="top" wrapText="1" shrinkToFit="1"/>
    </xf>
    <xf numFmtId="0" fontId="17" fillId="7" borderId="1" xfId="3" applyNumberFormat="1" applyFont="1" applyFill="1" applyBorder="1" applyAlignment="1" applyProtection="1">
      <alignment horizontal="right" vertical="top" wrapText="1" shrinkToFit="1"/>
    </xf>
    <xf numFmtId="0" fontId="17" fillId="7" borderId="36" xfId="3" applyNumberFormat="1" applyFont="1" applyFill="1" applyBorder="1" applyAlignment="1" applyProtection="1">
      <alignment horizontal="right" vertical="top" wrapText="1" shrinkToFit="1"/>
    </xf>
    <xf numFmtId="0" fontId="17" fillId="7" borderId="37" xfId="3" applyNumberFormat="1" applyFont="1" applyFill="1" applyBorder="1" applyAlignment="1" applyProtection="1">
      <alignment horizontal="right" vertical="top" wrapText="1" shrinkToFit="1"/>
    </xf>
    <xf numFmtId="0" fontId="17" fillId="7" borderId="2" xfId="3" applyNumberFormat="1" applyFont="1" applyFill="1" applyBorder="1" applyAlignment="1" applyProtection="1">
      <alignment horizontal="right" vertical="top" wrapText="1" shrinkToFit="1"/>
    </xf>
    <xf numFmtId="0" fontId="17" fillId="7" borderId="6" xfId="3" applyNumberFormat="1" applyFont="1" applyFill="1" applyBorder="1" applyAlignment="1" applyProtection="1">
      <alignment horizontal="right" vertical="top" wrapText="1" shrinkToFit="1"/>
    </xf>
    <xf numFmtId="0" fontId="17" fillId="2" borderId="1" xfId="3" applyNumberFormat="1" applyFont="1" applyFill="1" applyBorder="1" applyAlignment="1" applyProtection="1">
      <alignment horizontal="right" vertical="top" wrapText="1" shrinkToFit="1"/>
    </xf>
    <xf numFmtId="2" fontId="60" fillId="2" borderId="1" xfId="3" applyNumberFormat="1" applyFont="1" applyFill="1" applyBorder="1" applyAlignment="1" applyProtection="1">
      <alignment horizontal="right" vertical="top" wrapText="1" shrinkToFit="1"/>
    </xf>
    <xf numFmtId="0" fontId="18" fillId="2" borderId="1" xfId="3" applyNumberFormat="1" applyFont="1" applyFill="1" applyBorder="1" applyAlignment="1" applyProtection="1">
      <alignment horizontal="right" vertical="top" wrapText="1" shrinkToFit="1"/>
    </xf>
    <xf numFmtId="0" fontId="18" fillId="0" borderId="22" xfId="0" applyNumberFormat="1" applyFont="1" applyFill="1" applyBorder="1" applyAlignment="1" applyProtection="1">
      <alignment horizontal="left" vertical="top" wrapText="1" shrinkToFit="1"/>
    </xf>
    <xf numFmtId="0" fontId="3" fillId="0" borderId="0" xfId="0" applyFont="1" applyFill="1" applyBorder="1" applyAlignment="1" applyProtection="1">
      <alignment vertical="center" wrapText="1" shrinkToFit="1"/>
    </xf>
    <xf numFmtId="0" fontId="18" fillId="0" borderId="1" xfId="0" applyNumberFormat="1" applyFont="1" applyFill="1" applyBorder="1" applyAlignment="1" applyProtection="1">
      <alignment horizontal="left" vertical="center" wrapText="1" shrinkToFit="1"/>
    </xf>
    <xf numFmtId="0" fontId="18" fillId="4" borderId="1" xfId="3" applyNumberFormat="1" applyFont="1" applyFill="1" applyBorder="1" applyAlignment="1" applyProtection="1">
      <alignment horizontal="right" vertical="top" wrapText="1" shrinkToFit="1"/>
    </xf>
    <xf numFmtId="0" fontId="18" fillId="4" borderId="1" xfId="3" applyNumberFormat="1" applyFont="1" applyFill="1" applyBorder="1" applyAlignment="1" applyProtection="1">
      <alignment horizontal="left" vertical="top" wrapText="1" shrinkToFit="1"/>
    </xf>
    <xf numFmtId="0" fontId="18" fillId="4" borderId="7" xfId="3" applyNumberFormat="1" applyFont="1" applyFill="1" applyBorder="1" applyAlignment="1" applyProtection="1">
      <alignment horizontal="right" vertical="top" wrapText="1" shrinkToFit="1"/>
    </xf>
    <xf numFmtId="0" fontId="18" fillId="5" borderId="1" xfId="3" applyNumberFormat="1" applyFont="1" applyFill="1" applyBorder="1" applyAlignment="1" applyProtection="1">
      <alignment horizontal="right" vertical="top" wrapText="1" shrinkToFit="1"/>
    </xf>
    <xf numFmtId="0" fontId="18" fillId="7" borderId="1" xfId="3" applyNumberFormat="1" applyFont="1" applyFill="1" applyBorder="1" applyAlignment="1" applyProtection="1">
      <alignment horizontal="right" vertical="top" wrapText="1" shrinkToFit="1"/>
    </xf>
    <xf numFmtId="0" fontId="18" fillId="7" borderId="30" xfId="3" applyNumberFormat="1" applyFont="1" applyFill="1" applyBorder="1" applyAlignment="1" applyProtection="1">
      <alignment horizontal="right" vertical="top" wrapText="1" shrinkToFit="1"/>
    </xf>
    <xf numFmtId="0" fontId="18" fillId="7" borderId="48" xfId="3" applyNumberFormat="1" applyFont="1" applyFill="1" applyBorder="1" applyAlignment="1" applyProtection="1">
      <alignment horizontal="right" vertical="top" wrapText="1" shrinkToFit="1"/>
    </xf>
    <xf numFmtId="0" fontId="18" fillId="7" borderId="2" xfId="3" applyNumberFormat="1" applyFont="1" applyFill="1" applyBorder="1" applyAlignment="1" applyProtection="1">
      <alignment horizontal="right" vertical="top" wrapText="1" shrinkToFit="1"/>
    </xf>
    <xf numFmtId="0" fontId="18" fillId="7" borderId="7" xfId="3" applyNumberFormat="1" applyFont="1" applyFill="1" applyBorder="1" applyAlignment="1" applyProtection="1">
      <alignment horizontal="right" vertical="top" wrapText="1" shrinkToFit="1"/>
    </xf>
    <xf numFmtId="2" fontId="18" fillId="2" borderId="1" xfId="3" applyNumberFormat="1" applyFont="1" applyFill="1" applyBorder="1" applyAlignment="1" applyProtection="1">
      <alignment horizontal="right" vertical="top" wrapText="1" shrinkToFit="1"/>
    </xf>
    <xf numFmtId="0" fontId="18" fillId="0" borderId="24" xfId="0" applyNumberFormat="1" applyFont="1" applyFill="1" applyBorder="1" applyAlignment="1" applyProtection="1">
      <alignment horizontal="left" vertical="top" wrapText="1" shrinkToFit="1"/>
    </xf>
    <xf numFmtId="0" fontId="18" fillId="0" borderId="21" xfId="0" applyNumberFormat="1" applyFont="1" applyFill="1" applyBorder="1" applyAlignment="1" applyProtection="1">
      <alignment horizontal="left" vertical="center" wrapText="1" shrinkToFit="1"/>
    </xf>
    <xf numFmtId="0" fontId="18" fillId="4" borderId="21" xfId="3" applyNumberFormat="1" applyFont="1" applyFill="1" applyBorder="1" applyAlignment="1" applyProtection="1">
      <alignment horizontal="right" vertical="top" wrapText="1" shrinkToFit="1"/>
    </xf>
    <xf numFmtId="0" fontId="18" fillId="4" borderId="21" xfId="3" applyNumberFormat="1" applyFont="1" applyFill="1" applyBorder="1" applyAlignment="1" applyProtection="1">
      <alignment horizontal="left" vertical="top" wrapText="1" shrinkToFit="1"/>
    </xf>
    <xf numFmtId="0" fontId="18" fillId="4" borderId="40" xfId="3" applyNumberFormat="1" applyFont="1" applyFill="1" applyBorder="1" applyAlignment="1" applyProtection="1">
      <alignment horizontal="right" vertical="top" wrapText="1" shrinkToFit="1"/>
    </xf>
    <xf numFmtId="0" fontId="18" fillId="5" borderId="21" xfId="3" applyNumberFormat="1" applyFont="1" applyFill="1" applyBorder="1" applyAlignment="1" applyProtection="1">
      <alignment horizontal="right" vertical="top" wrapText="1" shrinkToFit="1"/>
    </xf>
    <xf numFmtId="0" fontId="18" fillId="7" borderId="21" xfId="3" applyNumberFormat="1" applyFont="1" applyFill="1" applyBorder="1" applyAlignment="1" applyProtection="1">
      <alignment horizontal="right" vertical="top" wrapText="1" shrinkToFit="1"/>
    </xf>
    <xf numFmtId="0" fontId="18" fillId="7" borderId="32" xfId="3" applyNumberFormat="1" applyFont="1" applyFill="1" applyBorder="1" applyAlignment="1" applyProtection="1">
      <alignment horizontal="right" vertical="top" wrapText="1" shrinkToFit="1"/>
    </xf>
    <xf numFmtId="0" fontId="18" fillId="7" borderId="49" xfId="3" applyNumberFormat="1" applyFont="1" applyFill="1" applyBorder="1" applyAlignment="1" applyProtection="1">
      <alignment horizontal="right" vertical="top" wrapText="1" shrinkToFit="1"/>
    </xf>
    <xf numFmtId="0" fontId="18" fillId="7" borderId="39" xfId="3" applyNumberFormat="1" applyFont="1" applyFill="1" applyBorder="1" applyAlignment="1" applyProtection="1">
      <alignment horizontal="right" vertical="top" wrapText="1" shrinkToFit="1"/>
    </xf>
    <xf numFmtId="0" fontId="18" fillId="7" borderId="40" xfId="3" applyNumberFormat="1" applyFont="1" applyFill="1" applyBorder="1" applyAlignment="1" applyProtection="1">
      <alignment horizontal="right" vertical="top" wrapText="1" shrinkToFit="1"/>
    </xf>
    <xf numFmtId="0" fontId="18" fillId="0" borderId="10" xfId="0" applyNumberFormat="1" applyFont="1" applyFill="1" applyBorder="1" applyAlignment="1" applyProtection="1">
      <alignment horizontal="left" vertical="top" wrapText="1" shrinkToFit="1"/>
    </xf>
    <xf numFmtId="0" fontId="18" fillId="4" borderId="10" xfId="3" applyNumberFormat="1" applyFont="1" applyFill="1" applyBorder="1" applyAlignment="1" applyProtection="1">
      <alignment horizontal="right" vertical="top" wrapText="1" shrinkToFit="1"/>
    </xf>
    <xf numFmtId="0" fontId="18" fillId="4" borderId="10" xfId="3" applyNumberFormat="1" applyFont="1" applyFill="1" applyBorder="1" applyAlignment="1" applyProtection="1">
      <alignment horizontal="left" vertical="top" wrapText="1" shrinkToFit="1"/>
    </xf>
    <xf numFmtId="0" fontId="18" fillId="4" borderId="27" xfId="3" applyNumberFormat="1" applyFont="1" applyFill="1" applyBorder="1" applyAlignment="1" applyProtection="1">
      <alignment horizontal="right" vertical="top" wrapText="1" shrinkToFit="1"/>
    </xf>
    <xf numFmtId="0" fontId="18" fillId="5" borderId="10" xfId="3" applyNumberFormat="1" applyFont="1" applyFill="1" applyBorder="1" applyAlignment="1" applyProtection="1">
      <alignment horizontal="right" vertical="top" wrapText="1" shrinkToFit="1"/>
    </xf>
    <xf numFmtId="0" fontId="18" fillId="7" borderId="10" xfId="3" applyNumberFormat="1" applyFont="1" applyFill="1" applyBorder="1" applyAlignment="1" applyProtection="1">
      <alignment horizontal="right" vertical="top" wrapText="1" shrinkToFit="1"/>
    </xf>
    <xf numFmtId="0" fontId="18" fillId="7" borderId="34" xfId="3" applyNumberFormat="1" applyFont="1" applyFill="1" applyBorder="1" applyAlignment="1" applyProtection="1">
      <alignment horizontal="right" vertical="top" wrapText="1" shrinkToFit="1"/>
    </xf>
    <xf numFmtId="0" fontId="18" fillId="7" borderId="50" xfId="3" applyNumberFormat="1" applyFont="1" applyFill="1" applyBorder="1" applyAlignment="1" applyProtection="1">
      <alignment horizontal="right" vertical="top" wrapText="1" shrinkToFit="1"/>
    </xf>
    <xf numFmtId="0" fontId="18" fillId="7" borderId="22" xfId="3" applyNumberFormat="1" applyFont="1" applyFill="1" applyBorder="1" applyAlignment="1" applyProtection="1">
      <alignment horizontal="right" vertical="top" wrapText="1" shrinkToFit="1"/>
    </xf>
    <xf numFmtId="0" fontId="18" fillId="7" borderId="27" xfId="3" applyNumberFormat="1" applyFont="1" applyFill="1" applyBorder="1" applyAlignment="1" applyProtection="1">
      <alignment horizontal="right" vertical="top" wrapText="1" shrinkToFit="1"/>
    </xf>
    <xf numFmtId="0" fontId="17" fillId="0" borderId="10" xfId="3" applyNumberFormat="1" applyFont="1" applyFill="1" applyBorder="1" applyAlignment="1" applyProtection="1">
      <alignment horizontal="left" vertical="top" wrapText="1" shrinkToFit="1"/>
    </xf>
    <xf numFmtId="0" fontId="18" fillId="0" borderId="26" xfId="3" applyNumberFormat="1" applyFont="1" applyFill="1" applyBorder="1" applyAlignment="1" applyProtection="1">
      <alignment horizontal="left" vertical="top" wrapText="1" shrinkToFit="1"/>
    </xf>
    <xf numFmtId="0" fontId="18" fillId="0" borderId="1" xfId="0" applyNumberFormat="1" applyFont="1" applyFill="1" applyBorder="1" applyAlignment="1" applyProtection="1">
      <alignment horizontal="left" vertical="top" wrapText="1" shrinkToFit="1"/>
    </xf>
    <xf numFmtId="0" fontId="17" fillId="0" borderId="1" xfId="3" applyNumberFormat="1" applyFont="1" applyFill="1" applyBorder="1" applyAlignment="1" applyProtection="1">
      <alignment horizontal="left" vertical="top" wrapText="1" shrinkToFit="1"/>
    </xf>
    <xf numFmtId="0" fontId="18" fillId="0" borderId="4" xfId="3" applyNumberFormat="1" applyFont="1" applyFill="1" applyBorder="1" applyAlignment="1" applyProtection="1">
      <alignment horizontal="left" vertical="top" wrapText="1" shrinkToFit="1"/>
    </xf>
    <xf numFmtId="0" fontId="18" fillId="0" borderId="3" xfId="0" applyNumberFormat="1" applyFont="1" applyFill="1" applyBorder="1" applyAlignment="1" applyProtection="1">
      <alignment horizontal="left" vertical="top" wrapText="1" shrinkToFit="1"/>
    </xf>
    <xf numFmtId="0" fontId="18" fillId="0" borderId="19" xfId="0" applyNumberFormat="1" applyFont="1" applyFill="1" applyBorder="1" applyAlignment="1" applyProtection="1">
      <alignment horizontal="center" vertical="top" wrapText="1" shrinkToFit="1"/>
    </xf>
    <xf numFmtId="0" fontId="18" fillId="0" borderId="23" xfId="0" applyNumberFormat="1" applyFont="1" applyFill="1" applyBorder="1" applyAlignment="1" applyProtection="1">
      <alignment horizontal="center" vertical="top" wrapText="1" shrinkToFit="1"/>
    </xf>
    <xf numFmtId="0" fontId="18" fillId="0" borderId="18" xfId="0" applyNumberFormat="1" applyFont="1" applyFill="1" applyBorder="1" applyAlignment="1" applyProtection="1">
      <alignment horizontal="center" vertical="top" wrapText="1" shrinkToFit="1"/>
    </xf>
    <xf numFmtId="164" fontId="17" fillId="2" borderId="1" xfId="3" applyNumberFormat="1" applyFont="1" applyFill="1" applyBorder="1" applyAlignment="1" applyProtection="1">
      <alignment horizontal="right" vertical="top" wrapText="1" shrinkToFit="1"/>
    </xf>
    <xf numFmtId="164" fontId="18" fillId="2" borderId="1" xfId="3" applyNumberFormat="1" applyFont="1" applyFill="1" applyBorder="1" applyAlignment="1" applyProtection="1">
      <alignment horizontal="right" vertical="top" wrapText="1" shrinkToFit="1"/>
    </xf>
    <xf numFmtId="0" fontId="69" fillId="0" borderId="19" xfId="0" applyNumberFormat="1" applyFont="1" applyFill="1" applyBorder="1" applyAlignment="1" applyProtection="1">
      <alignment horizontal="center" vertical="top" wrapText="1" shrinkToFit="1"/>
    </xf>
    <xf numFmtId="0" fontId="69" fillId="0" borderId="23" xfId="0" applyNumberFormat="1" applyFont="1" applyFill="1" applyBorder="1" applyAlignment="1" applyProtection="1">
      <alignment horizontal="center" vertical="top" wrapText="1" shrinkToFit="1"/>
    </xf>
    <xf numFmtId="0" fontId="69" fillId="0" borderId="18" xfId="0" applyNumberFormat="1" applyFont="1" applyFill="1" applyBorder="1" applyAlignment="1" applyProtection="1">
      <alignment horizontal="center" vertical="top" wrapText="1" shrinkToFit="1"/>
    </xf>
    <xf numFmtId="165" fontId="3" fillId="8" borderId="5" xfId="3" applyNumberFormat="1" applyFont="1" applyFill="1" applyBorder="1" applyAlignment="1">
      <alignment horizontal="center" vertical="top" wrapText="1"/>
    </xf>
    <xf numFmtId="165" fontId="66" fillId="0" borderId="5" xfId="3" applyNumberFormat="1" applyFont="1" applyBorder="1" applyAlignment="1">
      <alignment horizontal="center" vertical="top" wrapText="1"/>
    </xf>
    <xf numFmtId="165" fontId="66" fillId="0" borderId="1" xfId="3" applyNumberFormat="1" applyFont="1" applyBorder="1" applyAlignment="1">
      <alignment horizontal="center" vertical="top" wrapText="1"/>
    </xf>
    <xf numFmtId="2" fontId="17" fillId="2" borderId="7" xfId="3" applyNumberFormat="1" applyFont="1" applyFill="1" applyBorder="1" applyAlignment="1" applyProtection="1">
      <alignment horizontal="right" vertical="top" wrapText="1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7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18" fillId="0" borderId="5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8" xfId="0" applyNumberFormat="1" applyFont="1" applyFill="1" applyBorder="1" applyAlignment="1" applyProtection="1">
      <alignment horizontal="left" vertical="top" wrapText="1"/>
    </xf>
    <xf numFmtId="0" fontId="18" fillId="4" borderId="5" xfId="0" applyNumberFormat="1" applyFont="1" applyFill="1" applyBorder="1" applyAlignment="1" applyProtection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center" vertical="top" wrapText="1"/>
    </xf>
    <xf numFmtId="0" fontId="28" fillId="0" borderId="8" xfId="0" applyNumberFormat="1" applyFont="1" applyFill="1" applyBorder="1" applyAlignment="1" applyProtection="1">
      <alignment horizontal="center" vertical="top" wrapText="1"/>
    </xf>
    <xf numFmtId="0" fontId="28" fillId="0" borderId="5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top" wrapText="1" shrinkToFit="1"/>
    </xf>
    <xf numFmtId="0" fontId="18" fillId="0" borderId="8" xfId="0" applyNumberFormat="1" applyFont="1" applyFill="1" applyBorder="1" applyAlignment="1" applyProtection="1">
      <alignment horizontal="center" vertical="top" wrapText="1" shrinkToFit="1"/>
    </xf>
    <xf numFmtId="0" fontId="18" fillId="0" borderId="5" xfId="0" applyNumberFormat="1" applyFont="1" applyFill="1" applyBorder="1" applyAlignment="1" applyProtection="1">
      <alignment horizontal="center" vertical="top" wrapText="1" shrinkToFit="1"/>
    </xf>
    <xf numFmtId="164" fontId="18" fillId="4" borderId="26" xfId="0" applyNumberFormat="1" applyFont="1" applyFill="1" applyBorder="1" applyAlignment="1" applyProtection="1">
      <alignment horizontal="center" vertical="top" wrapText="1"/>
    </xf>
    <xf numFmtId="164" fontId="18" fillId="4" borderId="27" xfId="0" applyNumberFormat="1" applyFont="1" applyFill="1" applyBorder="1" applyAlignment="1" applyProtection="1">
      <alignment horizontal="center" vertical="top" wrapText="1"/>
    </xf>
    <xf numFmtId="164" fontId="18" fillId="4" borderId="22" xfId="0" applyNumberFormat="1" applyFont="1" applyFill="1" applyBorder="1" applyAlignment="1" applyProtection="1">
      <alignment horizontal="center" vertical="top" wrapText="1"/>
    </xf>
    <xf numFmtId="164" fontId="18" fillId="5" borderId="4" xfId="0" applyNumberFormat="1" applyFont="1" applyFill="1" applyBorder="1" applyAlignment="1" applyProtection="1">
      <alignment horizontal="center" vertical="top" wrapText="1"/>
    </xf>
    <xf numFmtId="164" fontId="18" fillId="5" borderId="7" xfId="0" applyNumberFormat="1" applyFont="1" applyFill="1" applyBorder="1" applyAlignment="1" applyProtection="1">
      <alignment horizontal="center" vertical="top" wrapText="1"/>
    </xf>
    <xf numFmtId="164" fontId="18" fillId="5" borderId="2" xfId="0" applyNumberFormat="1" applyFont="1" applyFill="1" applyBorder="1" applyAlignment="1" applyProtection="1">
      <alignment horizontal="center" vertical="top" wrapText="1"/>
    </xf>
    <xf numFmtId="164" fontId="18" fillId="0" borderId="55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0" fontId="69" fillId="0" borderId="10" xfId="0" applyNumberFormat="1" applyFont="1" applyFill="1" applyBorder="1" applyAlignment="1" applyProtection="1">
      <alignment horizontal="left" vertical="top" wrapText="1" shrinkToFit="1"/>
    </xf>
    <xf numFmtId="0" fontId="69" fillId="0" borderId="8" xfId="0" applyNumberFormat="1" applyFont="1" applyFill="1" applyBorder="1" applyAlignment="1" applyProtection="1">
      <alignment horizontal="left" vertical="top" wrapText="1" shrinkToFit="1"/>
    </xf>
    <xf numFmtId="0" fontId="69" fillId="0" borderId="5" xfId="0" applyNumberFormat="1" applyFont="1" applyFill="1" applyBorder="1" applyAlignment="1" applyProtection="1">
      <alignment horizontal="left" vertical="top" wrapText="1" shrinkToFit="1"/>
    </xf>
    <xf numFmtId="0" fontId="69" fillId="0" borderId="10" xfId="0" applyNumberFormat="1" applyFont="1" applyFill="1" applyBorder="1" applyAlignment="1" applyProtection="1">
      <alignment horizontal="center" vertical="top" wrapText="1" shrinkToFit="1"/>
    </xf>
    <xf numFmtId="0" fontId="69" fillId="0" borderId="8" xfId="0" applyNumberFormat="1" applyFont="1" applyFill="1" applyBorder="1" applyAlignment="1" applyProtection="1">
      <alignment horizontal="center" vertical="top" wrapText="1" shrinkToFit="1"/>
    </xf>
    <xf numFmtId="0" fontId="69" fillId="0" borderId="5" xfId="0" applyNumberFormat="1" applyFont="1" applyFill="1" applyBorder="1" applyAlignment="1" applyProtection="1">
      <alignment horizontal="center" vertical="top" wrapText="1" shrinkToFit="1"/>
    </xf>
    <xf numFmtId="0" fontId="18" fillId="0" borderId="10" xfId="0" applyNumberFormat="1" applyFont="1" applyFill="1" applyBorder="1" applyAlignment="1" applyProtection="1">
      <alignment horizontal="left" vertical="top" wrapText="1" shrinkToFit="1"/>
    </xf>
    <xf numFmtId="0" fontId="18" fillId="0" borderId="8" xfId="0" applyNumberFormat="1" applyFont="1" applyFill="1" applyBorder="1" applyAlignment="1" applyProtection="1">
      <alignment horizontal="left" vertical="top" wrapText="1" shrinkToFit="1"/>
    </xf>
    <xf numFmtId="0" fontId="18" fillId="0" borderId="5" xfId="0" applyNumberFormat="1" applyFont="1" applyFill="1" applyBorder="1" applyAlignment="1" applyProtection="1">
      <alignment horizontal="left" vertical="top" wrapText="1" shrinkToFi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0" fontId="22" fillId="7" borderId="7" xfId="0" applyFont="1" applyFill="1" applyBorder="1" applyAlignment="1">
      <alignment horizontal="center" vertical="top" wrapText="1"/>
    </xf>
    <xf numFmtId="0" fontId="22" fillId="7" borderId="2" xfId="0" applyFont="1" applyFill="1" applyBorder="1" applyAlignment="1">
      <alignment horizontal="center" vertical="top" wrapText="1"/>
    </xf>
    <xf numFmtId="0" fontId="17" fillId="0" borderId="56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57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164" fontId="17" fillId="5" borderId="4" xfId="0" applyNumberFormat="1" applyFont="1" applyFill="1" applyBorder="1" applyAlignment="1" applyProtection="1">
      <alignment horizontal="center" vertical="top" wrapText="1"/>
    </xf>
    <xf numFmtId="164" fontId="17" fillId="5" borderId="7" xfId="0" applyNumberFormat="1" applyFont="1" applyFill="1" applyBorder="1" applyAlignment="1" applyProtection="1">
      <alignment horizontal="center" vertical="top" wrapText="1"/>
    </xf>
    <xf numFmtId="164" fontId="17" fillId="5" borderId="2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Alignment="1" applyProtection="1">
      <alignment horizontal="center" vertical="top" wrapText="1"/>
    </xf>
    <xf numFmtId="0" fontId="26" fillId="0" borderId="6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/>
    </xf>
    <xf numFmtId="164" fontId="18" fillId="0" borderId="65" xfId="0" applyNumberFormat="1" applyFont="1" applyFill="1" applyBorder="1" applyAlignment="1" applyProtection="1">
      <alignment horizontal="center" vertical="center" wrapText="1"/>
    </xf>
    <xf numFmtId="164" fontId="18" fillId="0" borderId="23" xfId="0" applyNumberFormat="1" applyFont="1" applyFill="1" applyBorder="1" applyAlignment="1" applyProtection="1">
      <alignment horizontal="center" vertical="center" wrapText="1"/>
    </xf>
    <xf numFmtId="164" fontId="18" fillId="0" borderId="18" xfId="0" applyNumberFormat="1" applyFont="1" applyFill="1" applyBorder="1" applyAlignment="1" applyProtection="1">
      <alignment horizontal="center" vertical="center" wrapText="1"/>
    </xf>
    <xf numFmtId="164" fontId="18" fillId="0" borderId="58" xfId="0" applyNumberFormat="1" applyFont="1" applyFill="1" applyBorder="1" applyAlignment="1" applyProtection="1">
      <alignment horizontal="center" vertical="top" wrapText="1"/>
    </xf>
    <xf numFmtId="164" fontId="18" fillId="0" borderId="59" xfId="0" applyNumberFormat="1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164" fontId="18" fillId="0" borderId="24" xfId="0" applyNumberFormat="1" applyFont="1" applyFill="1" applyBorder="1" applyAlignment="1" applyProtection="1">
      <alignment horizontal="center" vertical="top" wrapText="1"/>
    </xf>
    <xf numFmtId="0" fontId="18" fillId="0" borderId="66" xfId="0" applyFont="1" applyFill="1" applyBorder="1" applyAlignment="1" applyProtection="1">
      <alignment horizontal="center" vertical="center" wrapText="1"/>
    </xf>
    <xf numFmtId="0" fontId="18" fillId="0" borderId="67" xfId="0" applyFont="1" applyFill="1" applyBorder="1" applyAlignment="1" applyProtection="1">
      <alignment horizontal="center" vertical="center" wrapText="1"/>
    </xf>
    <xf numFmtId="0" fontId="18" fillId="0" borderId="57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top"/>
    </xf>
    <xf numFmtId="0" fontId="18" fillId="0" borderId="24" xfId="0" applyFont="1" applyFill="1" applyBorder="1" applyAlignment="1" applyProtection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18" fillId="0" borderId="58" xfId="0" applyNumberFormat="1" applyFont="1" applyFill="1" applyBorder="1" applyAlignment="1" applyProtection="1">
      <alignment horizontal="left" vertical="center" wrapText="1" indent="2"/>
    </xf>
    <xf numFmtId="0" fontId="18" fillId="0" borderId="59" xfId="0" applyNumberFormat="1" applyFont="1" applyFill="1" applyBorder="1" applyAlignment="1" applyProtection="1">
      <alignment horizontal="left" vertical="center" wrapText="1" indent="2"/>
    </xf>
    <xf numFmtId="0" fontId="18" fillId="0" borderId="60" xfId="0" applyNumberFormat="1" applyFont="1" applyFill="1" applyBorder="1" applyAlignment="1" applyProtection="1">
      <alignment horizontal="left" vertical="center" wrapText="1" indent="2"/>
    </xf>
    <xf numFmtId="164" fontId="17" fillId="0" borderId="61" xfId="0" applyNumberFormat="1" applyFont="1" applyFill="1" applyBorder="1" applyAlignment="1" applyProtection="1">
      <alignment horizontal="left" vertical="top" wrapText="1"/>
    </xf>
    <xf numFmtId="164" fontId="17" fillId="0" borderId="59" xfId="0" applyNumberFormat="1" applyFont="1" applyFill="1" applyBorder="1" applyAlignment="1" applyProtection="1">
      <alignment horizontal="left" vertical="top" wrapText="1"/>
    </xf>
    <xf numFmtId="164" fontId="17" fillId="0" borderId="60" xfId="0" applyNumberFormat="1" applyFont="1" applyFill="1" applyBorder="1" applyAlignment="1" applyProtection="1">
      <alignment horizontal="left" vertical="top" wrapText="1"/>
    </xf>
    <xf numFmtId="164" fontId="17" fillId="0" borderId="62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164" fontId="17" fillId="0" borderId="24" xfId="0" applyNumberFormat="1" applyFont="1" applyFill="1" applyBorder="1" applyAlignment="1" applyProtection="1">
      <alignment horizontal="left" vertical="top" wrapText="1"/>
    </xf>
    <xf numFmtId="164" fontId="17" fillId="0" borderId="56" xfId="0" applyNumberFormat="1" applyFont="1" applyFill="1" applyBorder="1" applyAlignment="1" applyProtection="1">
      <alignment horizontal="left" vertical="top" wrapText="1"/>
    </xf>
    <xf numFmtId="164" fontId="17" fillId="0" borderId="6" xfId="0" applyNumberFormat="1" applyFont="1" applyFill="1" applyBorder="1" applyAlignment="1" applyProtection="1">
      <alignment horizontal="left" vertical="top" wrapText="1"/>
    </xf>
    <xf numFmtId="164" fontId="17" fillId="0" borderId="3" xfId="0" applyNumberFormat="1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center" vertical="top" wrapText="1"/>
    </xf>
    <xf numFmtId="0" fontId="18" fillId="0" borderId="3" xfId="0" applyFont="1" applyFill="1" applyBorder="1" applyAlignment="1" applyProtection="1">
      <alignment horizontal="center" vertical="top"/>
    </xf>
    <xf numFmtId="164" fontId="18" fillId="0" borderId="63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25" xfId="0" applyNumberFormat="1" applyFont="1" applyFill="1" applyBorder="1" applyAlignment="1" applyProtection="1">
      <alignment horizontal="left" vertical="top"/>
    </xf>
    <xf numFmtId="0" fontId="18" fillId="0" borderId="64" xfId="0" applyFont="1" applyFill="1" applyBorder="1" applyAlignment="1" applyProtection="1">
      <alignment horizontal="left" vertical="top" wrapText="1"/>
    </xf>
    <xf numFmtId="0" fontId="18" fillId="0" borderId="27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62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56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left" vertical="center" wrapText="1" indent="1"/>
    </xf>
    <xf numFmtId="0" fontId="17" fillId="0" borderId="5" xfId="0" applyNumberFormat="1" applyFont="1" applyFill="1" applyBorder="1" applyAlignment="1" applyProtection="1">
      <alignment horizontal="left" vertical="center" wrapText="1" inden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 indent="2"/>
    </xf>
    <xf numFmtId="0" fontId="18" fillId="0" borderId="5" xfId="0" applyNumberFormat="1" applyFont="1" applyFill="1" applyBorder="1" applyAlignment="1" applyProtection="1">
      <alignment horizontal="left" vertical="center" wrapText="1" indent="2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0" fontId="18" fillId="3" borderId="10" xfId="0" applyNumberFormat="1" applyFont="1" applyFill="1" applyBorder="1" applyAlignment="1" applyProtection="1">
      <alignment horizontal="left" vertical="top" wrapText="1"/>
    </xf>
    <xf numFmtId="0" fontId="18" fillId="3" borderId="8" xfId="0" applyNumberFormat="1" applyFont="1" applyFill="1" applyBorder="1" applyAlignment="1" applyProtection="1">
      <alignment horizontal="left" vertical="top" wrapText="1"/>
    </xf>
    <xf numFmtId="0" fontId="18" fillId="3" borderId="5" xfId="0" applyNumberFormat="1" applyFont="1" applyFill="1" applyBorder="1" applyAlignment="1" applyProtection="1">
      <alignment horizontal="left" vertical="top" wrapText="1"/>
    </xf>
    <xf numFmtId="0" fontId="18" fillId="10" borderId="10" xfId="0" applyNumberFormat="1" applyFont="1" applyFill="1" applyBorder="1" applyAlignment="1" applyProtection="1">
      <alignment horizontal="left" vertical="top" wrapText="1"/>
    </xf>
    <xf numFmtId="0" fontId="18" fillId="10" borderId="8" xfId="0" applyNumberFormat="1" applyFont="1" applyFill="1" applyBorder="1" applyAlignment="1" applyProtection="1">
      <alignment horizontal="left" vertical="top" wrapText="1"/>
    </xf>
    <xf numFmtId="0" fontId="18" fillId="10" borderId="5" xfId="0" applyNumberFormat="1" applyFont="1" applyFill="1" applyBorder="1" applyAlignment="1" applyProtection="1">
      <alignment horizontal="left" vertical="top" wrapText="1"/>
    </xf>
    <xf numFmtId="0" fontId="18" fillId="10" borderId="10" xfId="0" applyNumberFormat="1" applyFont="1" applyFill="1" applyBorder="1" applyAlignment="1" applyProtection="1">
      <alignment horizontal="center" vertical="top" wrapText="1"/>
    </xf>
    <xf numFmtId="0" fontId="18" fillId="10" borderId="8" xfId="0" applyNumberFormat="1" applyFont="1" applyFill="1" applyBorder="1" applyAlignment="1" applyProtection="1">
      <alignment horizontal="center" vertical="top" wrapText="1"/>
    </xf>
    <xf numFmtId="0" fontId="18" fillId="10" borderId="5" xfId="0" applyNumberFormat="1" applyFont="1" applyFill="1" applyBorder="1" applyAlignment="1" applyProtection="1">
      <alignment horizontal="center" vertical="top" wrapText="1"/>
    </xf>
    <xf numFmtId="0" fontId="17" fillId="6" borderId="63" xfId="0" applyNumberFormat="1" applyFont="1" applyFill="1" applyBorder="1" applyAlignment="1" applyProtection="1">
      <alignment horizontal="left" vertical="center" wrapText="1"/>
    </xf>
    <xf numFmtId="0" fontId="17" fillId="6" borderId="7" xfId="0" applyNumberFormat="1" applyFont="1" applyFill="1" applyBorder="1" applyAlignment="1" applyProtection="1">
      <alignment horizontal="left" vertical="center" wrapText="1"/>
    </xf>
    <xf numFmtId="0" fontId="17" fillId="6" borderId="74" xfId="0" applyNumberFormat="1" applyFont="1" applyFill="1" applyBorder="1" applyAlignment="1" applyProtection="1">
      <alignment horizontal="left" vertical="center" wrapText="1"/>
    </xf>
    <xf numFmtId="0" fontId="31" fillId="0" borderId="22" xfId="0" applyNumberFormat="1" applyFont="1" applyFill="1" applyBorder="1" applyAlignment="1" applyProtection="1">
      <alignment horizontal="center" vertical="top"/>
    </xf>
    <xf numFmtId="0" fontId="31" fillId="0" borderId="24" xfId="0" applyNumberFormat="1" applyFont="1" applyFill="1" applyBorder="1" applyAlignment="1" applyProtection="1">
      <alignment horizontal="center" vertical="top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31" fillId="0" borderId="23" xfId="0" applyNumberFormat="1" applyFont="1" applyFill="1" applyBorder="1" applyAlignment="1" applyProtection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left" vertical="top" wrapText="1"/>
    </xf>
    <xf numFmtId="0" fontId="32" fillId="0" borderId="8" xfId="0" applyNumberFormat="1" applyFont="1" applyFill="1" applyBorder="1" applyAlignment="1" applyProtection="1">
      <alignment horizontal="left" vertical="top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31" fillId="0" borderId="8" xfId="0" applyNumberFormat="1" applyFont="1" applyFill="1" applyBorder="1" applyAlignment="1" applyProtection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8" xfId="0" applyNumberFormat="1" applyFont="1" applyFill="1" applyBorder="1" applyAlignment="1" applyProtection="1">
      <alignment horizontal="left" vertical="top" wrapText="1"/>
    </xf>
    <xf numFmtId="0" fontId="28" fillId="0" borderId="5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center" vertical="top"/>
    </xf>
    <xf numFmtId="0" fontId="18" fillId="0" borderId="24" xfId="0" applyNumberFormat="1" applyFont="1" applyFill="1" applyBorder="1" applyAlignment="1" applyProtection="1">
      <alignment horizontal="center" vertical="top"/>
    </xf>
    <xf numFmtId="0" fontId="18" fillId="0" borderId="3" xfId="0" applyNumberFormat="1" applyFont="1" applyFill="1" applyBorder="1" applyAlignment="1" applyProtection="1">
      <alignment horizontal="center" vertical="top"/>
    </xf>
    <xf numFmtId="0" fontId="18" fillId="0" borderId="64" xfId="0" applyNumberFormat="1" applyFont="1" applyFill="1" applyBorder="1" applyAlignment="1" applyProtection="1">
      <alignment horizontal="left" vertical="top" wrapText="1"/>
    </xf>
    <xf numFmtId="0" fontId="18" fillId="0" borderId="27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62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56" xfId="0" applyNumberFormat="1" applyFont="1" applyFill="1" applyBorder="1" applyAlignment="1" applyProtection="1">
      <alignment horizontal="left" vertical="top" wrapText="1"/>
    </xf>
    <xf numFmtId="0" fontId="18" fillId="0" borderId="6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8" borderId="64" xfId="0" applyNumberFormat="1" applyFont="1" applyFill="1" applyBorder="1" applyAlignment="1" applyProtection="1">
      <alignment horizontal="left" vertical="top" wrapText="1"/>
    </xf>
    <xf numFmtId="0" fontId="18" fillId="8" borderId="27" xfId="0" applyNumberFormat="1" applyFont="1" applyFill="1" applyBorder="1" applyAlignment="1" applyProtection="1">
      <alignment horizontal="left" vertical="top" wrapText="1"/>
    </xf>
    <xf numFmtId="0" fontId="18" fillId="8" borderId="22" xfId="0" applyNumberFormat="1" applyFont="1" applyFill="1" applyBorder="1" applyAlignment="1" applyProtection="1">
      <alignment horizontal="left" vertical="top" wrapText="1"/>
    </xf>
    <xf numFmtId="0" fontId="18" fillId="8" borderId="62" xfId="0" applyNumberFormat="1" applyFont="1" applyFill="1" applyBorder="1" applyAlignment="1" applyProtection="1">
      <alignment horizontal="left" vertical="top" wrapText="1"/>
    </xf>
    <xf numFmtId="0" fontId="18" fillId="8" borderId="0" xfId="0" applyNumberFormat="1" applyFont="1" applyFill="1" applyBorder="1" applyAlignment="1" applyProtection="1">
      <alignment horizontal="left" vertical="top" wrapText="1"/>
    </xf>
    <xf numFmtId="0" fontId="18" fillId="8" borderId="24" xfId="0" applyNumberFormat="1" applyFont="1" applyFill="1" applyBorder="1" applyAlignment="1" applyProtection="1">
      <alignment horizontal="left" vertical="top" wrapText="1"/>
    </xf>
    <xf numFmtId="0" fontId="18" fillId="8" borderId="56" xfId="0" applyNumberFormat="1" applyFont="1" applyFill="1" applyBorder="1" applyAlignment="1" applyProtection="1">
      <alignment horizontal="left" vertical="top" wrapText="1"/>
    </xf>
    <xf numFmtId="0" fontId="18" fillId="8" borderId="6" xfId="0" applyNumberFormat="1" applyFont="1" applyFill="1" applyBorder="1" applyAlignment="1" applyProtection="1">
      <alignment horizontal="left" vertical="top" wrapText="1"/>
    </xf>
    <xf numFmtId="0" fontId="18" fillId="8" borderId="3" xfId="0" applyNumberFormat="1" applyFont="1" applyFill="1" applyBorder="1" applyAlignment="1" applyProtection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center" vertical="top" wrapText="1"/>
    </xf>
    <xf numFmtId="0" fontId="33" fillId="0" borderId="10" xfId="0" applyNumberFormat="1" applyFont="1" applyFill="1" applyBorder="1" applyAlignment="1" applyProtection="1">
      <alignment horizontal="left" vertical="top" wrapText="1"/>
    </xf>
    <xf numFmtId="0" fontId="33" fillId="0" borderId="8" xfId="0" applyNumberFormat="1" applyFont="1" applyFill="1" applyBorder="1" applyAlignment="1" applyProtection="1">
      <alignment horizontal="left" vertical="top" wrapText="1"/>
    </xf>
    <xf numFmtId="0" fontId="33" fillId="0" borderId="5" xfId="0" applyNumberFormat="1" applyFont="1" applyFill="1" applyBorder="1" applyAlignment="1" applyProtection="1">
      <alignment horizontal="left" vertical="top" wrapText="1"/>
    </xf>
    <xf numFmtId="0" fontId="31" fillId="0" borderId="5" xfId="0" applyNumberFormat="1" applyFont="1" applyFill="1" applyBorder="1" applyAlignment="1" applyProtection="1">
      <alignment horizontal="left" vertical="top" wrapText="1"/>
    </xf>
    <xf numFmtId="0" fontId="18" fillId="3" borderId="22" xfId="0" applyNumberFormat="1" applyFont="1" applyFill="1" applyBorder="1" applyAlignment="1" applyProtection="1">
      <alignment horizontal="left" vertical="top" wrapText="1"/>
    </xf>
    <xf numFmtId="0" fontId="0" fillId="0" borderId="8" xfId="0" applyBorder="1"/>
    <xf numFmtId="0" fontId="0" fillId="0" borderId="5" xfId="0" applyBorder="1"/>
    <xf numFmtId="0" fontId="31" fillId="0" borderId="3" xfId="0" applyNumberFormat="1" applyFont="1" applyFill="1" applyBorder="1" applyAlignment="1" applyProtection="1">
      <alignment horizontal="center" vertical="top"/>
    </xf>
    <xf numFmtId="0" fontId="28" fillId="0" borderId="22" xfId="0" applyNumberFormat="1" applyFont="1" applyFill="1" applyBorder="1" applyAlignment="1" applyProtection="1">
      <alignment horizontal="left" vertical="top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3" xfId="0" applyNumberFormat="1" applyFont="1" applyFill="1" applyBorder="1" applyAlignment="1" applyProtection="1">
      <alignment horizontal="left" vertical="top" wrapText="1"/>
    </xf>
    <xf numFmtId="0" fontId="43" fillId="0" borderId="10" xfId="0" applyNumberFormat="1" applyFont="1" applyFill="1" applyBorder="1" applyAlignment="1" applyProtection="1">
      <alignment horizontal="left" vertical="top" wrapText="1"/>
    </xf>
    <xf numFmtId="0" fontId="43" fillId="0" borderId="8" xfId="0" applyNumberFormat="1" applyFont="1" applyFill="1" applyBorder="1" applyAlignment="1" applyProtection="1">
      <alignment horizontal="left" vertical="top" wrapText="1"/>
    </xf>
    <xf numFmtId="0" fontId="43" fillId="0" borderId="5" xfId="0" applyNumberFormat="1" applyFont="1" applyFill="1" applyBorder="1" applyAlignment="1" applyProtection="1">
      <alignment horizontal="left" vertical="top" wrapText="1"/>
    </xf>
    <xf numFmtId="0" fontId="35" fillId="3" borderId="0" xfId="0" applyFont="1" applyFill="1" applyBorder="1" applyAlignment="1" applyProtection="1">
      <alignment horizontal="left" vertical="top"/>
    </xf>
    <xf numFmtId="0" fontId="18" fillId="0" borderId="68" xfId="0" applyNumberFormat="1" applyFont="1" applyFill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horizontal="left" vertical="center" wrapText="1"/>
    </xf>
    <xf numFmtId="0" fontId="28" fillId="0" borderId="19" xfId="0" applyNumberFormat="1" applyFont="1" applyFill="1" applyBorder="1" applyAlignment="1" applyProtection="1">
      <alignment horizontal="center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35" fillId="3" borderId="0" xfId="0" applyFont="1" applyFill="1" applyBorder="1" applyAlignment="1" applyProtection="1">
      <alignment horizontal="left" wrapText="1"/>
    </xf>
    <xf numFmtId="0" fontId="36" fillId="3" borderId="0" xfId="0" applyFont="1" applyFill="1" applyBorder="1" applyAlignment="1">
      <alignment horizontal="left" wrapText="1"/>
    </xf>
    <xf numFmtId="164" fontId="10" fillId="0" borderId="59" xfId="0" applyNumberFormat="1" applyFont="1" applyFill="1" applyBorder="1" applyAlignment="1" applyProtection="1">
      <alignment horizontal="justify" vertical="top" wrapText="1"/>
    </xf>
    <xf numFmtId="0" fontId="31" fillId="0" borderId="19" xfId="0" applyNumberFormat="1" applyFont="1" applyFill="1" applyBorder="1" applyAlignment="1" applyProtection="1">
      <alignment horizontal="center" vertical="top" wrapText="1"/>
    </xf>
    <xf numFmtId="0" fontId="31" fillId="0" borderId="23" xfId="0" applyNumberFormat="1" applyFont="1" applyFill="1" applyBorder="1" applyAlignment="1" applyProtection="1">
      <alignment horizontal="center" vertical="top" wrapText="1"/>
    </xf>
    <xf numFmtId="0" fontId="31" fillId="0" borderId="18" xfId="0" applyNumberFormat="1" applyFont="1" applyFill="1" applyBorder="1" applyAlignment="1" applyProtection="1">
      <alignment horizontal="center" vertical="top" wrapText="1"/>
    </xf>
    <xf numFmtId="0" fontId="18" fillId="8" borderId="1" xfId="0" applyNumberFormat="1" applyFont="1" applyFill="1" applyBorder="1" applyAlignment="1" applyProtection="1">
      <alignment horizontal="left" vertical="top" wrapText="1"/>
    </xf>
    <xf numFmtId="0" fontId="17" fillId="0" borderId="63" xfId="0" applyNumberFormat="1" applyFont="1" applyFill="1" applyBorder="1" applyAlignment="1" applyProtection="1">
      <alignment horizontal="left" vertical="top"/>
    </xf>
    <xf numFmtId="0" fontId="17" fillId="0" borderId="7" xfId="0" applyNumberFormat="1" applyFont="1" applyFill="1" applyBorder="1" applyAlignment="1" applyProtection="1">
      <alignment horizontal="left" vertical="top"/>
    </xf>
    <xf numFmtId="0" fontId="17" fillId="0" borderId="74" xfId="0" applyNumberFormat="1" applyFont="1" applyFill="1" applyBorder="1" applyAlignment="1" applyProtection="1">
      <alignment horizontal="left" vertical="top"/>
    </xf>
    <xf numFmtId="0" fontId="28" fillId="3" borderId="10" xfId="0" applyNumberFormat="1" applyFont="1" applyFill="1" applyBorder="1" applyAlignment="1" applyProtection="1">
      <alignment horizontal="left" vertical="top" wrapText="1"/>
    </xf>
    <xf numFmtId="0" fontId="28" fillId="3" borderId="8" xfId="0" applyNumberFormat="1" applyFont="1" applyFill="1" applyBorder="1" applyAlignment="1" applyProtection="1">
      <alignment horizontal="left" vertical="top" wrapText="1"/>
    </xf>
    <xf numFmtId="0" fontId="28" fillId="3" borderId="5" xfId="0" applyNumberFormat="1" applyFont="1" applyFill="1" applyBorder="1" applyAlignment="1" applyProtection="1">
      <alignment horizontal="left" vertical="top" wrapText="1"/>
    </xf>
    <xf numFmtId="0" fontId="1" fillId="0" borderId="69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3" fontId="3" fillId="0" borderId="65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21" xfId="0" applyFont="1" applyFill="1" applyBorder="1" applyAlignment="1">
      <alignment horizontal="left" vertical="top" wrapText="1"/>
    </xf>
    <xf numFmtId="0" fontId="18" fillId="0" borderId="28" xfId="0" applyFont="1" applyFill="1" applyBorder="1" applyAlignment="1">
      <alignment horizontal="left" vertical="top" wrapText="1"/>
    </xf>
    <xf numFmtId="0" fontId="18" fillId="0" borderId="73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/>
    <xf numFmtId="0" fontId="63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Процентный" xfId="2" builtinId="5"/>
    <cellStyle name="Финансовый" xfId="3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16384" width="9.109375" style="1"/>
  </cols>
  <sheetData>
    <row r="1" spans="1:48" ht="30.75" customHeight="1">
      <c r="A1" s="1033" t="s">
        <v>3</v>
      </c>
      <c r="B1" s="1034"/>
      <c r="C1" s="1035" t="s">
        <v>4</v>
      </c>
      <c r="D1" s="1036" t="s">
        <v>9</v>
      </c>
      <c r="E1" s="1037"/>
      <c r="F1" s="1038"/>
      <c r="G1" s="1036" t="s">
        <v>372</v>
      </c>
      <c r="H1" s="1037"/>
      <c r="I1" s="1038"/>
      <c r="J1" s="1036" t="s">
        <v>373</v>
      </c>
      <c r="K1" s="1037"/>
      <c r="L1" s="1038"/>
      <c r="M1" s="1036" t="s">
        <v>377</v>
      </c>
      <c r="N1" s="1037"/>
      <c r="O1" s="1038"/>
      <c r="P1" s="1039" t="s">
        <v>378</v>
      </c>
      <c r="Q1" s="1041"/>
      <c r="R1" s="1036" t="s">
        <v>379</v>
      </c>
      <c r="S1" s="1037"/>
      <c r="T1" s="1038"/>
      <c r="U1" s="1036" t="s">
        <v>380</v>
      </c>
      <c r="V1" s="1037"/>
      <c r="W1" s="1038"/>
      <c r="X1" s="1039" t="s">
        <v>381</v>
      </c>
      <c r="Y1" s="1040"/>
      <c r="Z1" s="1041"/>
      <c r="AA1" s="1039" t="s">
        <v>382</v>
      </c>
      <c r="AB1" s="1041"/>
      <c r="AC1" s="1036" t="s">
        <v>383</v>
      </c>
      <c r="AD1" s="1037"/>
      <c r="AE1" s="1038"/>
      <c r="AF1" s="1036" t="s">
        <v>384</v>
      </c>
      <c r="AG1" s="1037"/>
      <c r="AH1" s="1038"/>
      <c r="AI1" s="1036" t="s">
        <v>385</v>
      </c>
      <c r="AJ1" s="1037"/>
      <c r="AK1" s="1038"/>
      <c r="AL1" s="1039" t="s">
        <v>386</v>
      </c>
      <c r="AM1" s="1041"/>
      <c r="AN1" s="1036" t="s">
        <v>387</v>
      </c>
      <c r="AO1" s="1037"/>
      <c r="AP1" s="1038"/>
      <c r="AQ1" s="1036" t="s">
        <v>388</v>
      </c>
      <c r="AR1" s="1037"/>
      <c r="AS1" s="1038"/>
      <c r="AT1" s="1036" t="s">
        <v>389</v>
      </c>
      <c r="AU1" s="1037"/>
      <c r="AV1" s="1038"/>
    </row>
    <row r="2" spans="1:48" ht="39" customHeight="1">
      <c r="A2" s="1034"/>
      <c r="B2" s="1034"/>
      <c r="C2" s="1035"/>
      <c r="D2" s="10" t="s">
        <v>12</v>
      </c>
      <c r="E2" s="10" t="s">
        <v>13</v>
      </c>
      <c r="F2" s="10" t="s">
        <v>374</v>
      </c>
      <c r="G2" s="2" t="s">
        <v>375</v>
      </c>
      <c r="H2" s="2" t="s">
        <v>376</v>
      </c>
      <c r="I2" s="2" t="s">
        <v>374</v>
      </c>
      <c r="J2" s="2" t="s">
        <v>375</v>
      </c>
      <c r="K2" s="2" t="s">
        <v>376</v>
      </c>
      <c r="L2" s="2" t="s">
        <v>374</v>
      </c>
      <c r="M2" s="2" t="s">
        <v>375</v>
      </c>
      <c r="N2" s="2" t="s">
        <v>376</v>
      </c>
      <c r="O2" s="2" t="s">
        <v>374</v>
      </c>
      <c r="P2" s="3" t="s">
        <v>376</v>
      </c>
      <c r="Q2" s="3" t="s">
        <v>374</v>
      </c>
      <c r="R2" s="2" t="s">
        <v>375</v>
      </c>
      <c r="S2" s="2" t="s">
        <v>376</v>
      </c>
      <c r="T2" s="2" t="s">
        <v>374</v>
      </c>
      <c r="U2" s="2" t="s">
        <v>375</v>
      </c>
      <c r="V2" s="2" t="s">
        <v>376</v>
      </c>
      <c r="W2" s="2" t="s">
        <v>374</v>
      </c>
      <c r="X2" s="3" t="s">
        <v>375</v>
      </c>
      <c r="Y2" s="3" t="s">
        <v>376</v>
      </c>
      <c r="Z2" s="3" t="s">
        <v>374</v>
      </c>
      <c r="AA2" s="3" t="s">
        <v>376</v>
      </c>
      <c r="AB2" s="3" t="s">
        <v>374</v>
      </c>
      <c r="AC2" s="2" t="s">
        <v>375</v>
      </c>
      <c r="AD2" s="2" t="s">
        <v>376</v>
      </c>
      <c r="AE2" s="2" t="s">
        <v>374</v>
      </c>
      <c r="AF2" s="2" t="s">
        <v>375</v>
      </c>
      <c r="AG2" s="2" t="s">
        <v>376</v>
      </c>
      <c r="AH2" s="2" t="s">
        <v>374</v>
      </c>
      <c r="AI2" s="2" t="s">
        <v>375</v>
      </c>
      <c r="AJ2" s="2" t="s">
        <v>376</v>
      </c>
      <c r="AK2" s="2" t="s">
        <v>374</v>
      </c>
      <c r="AL2" s="3" t="s">
        <v>376</v>
      </c>
      <c r="AM2" s="3" t="s">
        <v>374</v>
      </c>
      <c r="AN2" s="2" t="s">
        <v>375</v>
      </c>
      <c r="AO2" s="2" t="s">
        <v>376</v>
      </c>
      <c r="AP2" s="2" t="s">
        <v>374</v>
      </c>
      <c r="AQ2" s="2" t="s">
        <v>375</v>
      </c>
      <c r="AR2" s="2" t="s">
        <v>376</v>
      </c>
      <c r="AS2" s="2" t="s">
        <v>374</v>
      </c>
      <c r="AT2" s="2" t="s">
        <v>375</v>
      </c>
      <c r="AU2" s="2" t="s">
        <v>376</v>
      </c>
      <c r="AV2" s="2" t="s">
        <v>374</v>
      </c>
    </row>
    <row r="3" spans="1:48" ht="26.4">
      <c r="A3" s="1035" t="s">
        <v>47</v>
      </c>
      <c r="B3" s="1035"/>
      <c r="C3" s="4" t="s">
        <v>390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1035"/>
      <c r="B4" s="1035"/>
      <c r="C4" s="5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35"/>
      <c r="B5" s="1035"/>
      <c r="C5" s="8" t="s">
        <v>1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1035"/>
      <c r="B6" s="1035"/>
      <c r="C6" s="8" t="s">
        <v>357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035"/>
      <c r="B7" s="1035"/>
      <c r="C7" s="8" t="s">
        <v>8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1035"/>
      <c r="B8" s="1035"/>
      <c r="C8" s="8" t="s">
        <v>2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1035"/>
      <c r="B9" s="1035"/>
      <c r="C9" s="8" t="s">
        <v>7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A1:AB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C1:AE1"/>
    <mergeCell ref="U1:W1"/>
    <mergeCell ref="R1:T1"/>
    <mergeCell ref="A1:B2"/>
    <mergeCell ref="C1:C2"/>
    <mergeCell ref="A3:B9"/>
    <mergeCell ref="D1:F1"/>
    <mergeCell ref="X1:Z1"/>
  </mergeCells>
  <phoneticPr fontId="4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1043" t="s">
        <v>22</v>
      </c>
      <c r="B1" s="1043"/>
      <c r="C1" s="1043"/>
      <c r="D1" s="1043"/>
      <c r="E1" s="1043"/>
    </row>
    <row r="2" spans="1:5">
      <c r="A2" s="12"/>
      <c r="B2" s="12"/>
      <c r="C2" s="12"/>
      <c r="D2" s="12"/>
      <c r="E2" s="12"/>
    </row>
    <row r="3" spans="1:5">
      <c r="A3" s="1044" t="s">
        <v>94</v>
      </c>
      <c r="B3" s="1044"/>
      <c r="C3" s="1044"/>
      <c r="D3" s="1044"/>
      <c r="E3" s="1044"/>
    </row>
    <row r="4" spans="1:5" ht="45" customHeight="1">
      <c r="A4" s="13" t="s">
        <v>16</v>
      </c>
      <c r="B4" s="13" t="s">
        <v>23</v>
      </c>
      <c r="C4" s="13" t="s">
        <v>17</v>
      </c>
      <c r="D4" s="13" t="s">
        <v>18</v>
      </c>
      <c r="E4" s="13" t="s">
        <v>19</v>
      </c>
    </row>
    <row r="5" spans="1:5" ht="57.75" customHeight="1">
      <c r="A5" s="14" t="s">
        <v>24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25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26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27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28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29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30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31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32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33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34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35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36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37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38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39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40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41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42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20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21</v>
      </c>
    </row>
    <row r="25" spans="1:5">
      <c r="A25" s="28"/>
      <c r="B25" s="28"/>
      <c r="C25" s="28"/>
      <c r="D25" s="28"/>
      <c r="E25" s="28"/>
    </row>
    <row r="26" spans="1:5">
      <c r="A26" s="1042" t="s">
        <v>43</v>
      </c>
      <c r="B26" s="1042"/>
      <c r="C26" s="1042"/>
      <c r="D26" s="1042"/>
      <c r="E26" s="1042"/>
    </row>
    <row r="27" spans="1:5">
      <c r="A27" s="28"/>
      <c r="B27" s="28"/>
      <c r="C27" s="28"/>
      <c r="D27" s="28"/>
      <c r="E27" s="28"/>
    </row>
    <row r="28" spans="1:5">
      <c r="A28" s="1042" t="s">
        <v>44</v>
      </c>
      <c r="B28" s="1042"/>
      <c r="C28" s="1042"/>
      <c r="D28" s="1042"/>
      <c r="E28" s="1042"/>
    </row>
    <row r="29" spans="1:5">
      <c r="A29" s="1042"/>
      <c r="B29" s="1042"/>
      <c r="C29" s="1042"/>
      <c r="D29" s="1042"/>
      <c r="E29" s="1042"/>
    </row>
  </sheetData>
  <mergeCells count="5">
    <mergeCell ref="A29:E29"/>
    <mergeCell ref="A1:E1"/>
    <mergeCell ref="A3:E3"/>
    <mergeCell ref="A26:E26"/>
    <mergeCell ref="A28:E28"/>
  </mergeCells>
  <phoneticPr fontId="42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9" customWidth="1"/>
    <col min="2" max="2" width="42.5546875" style="49" customWidth="1"/>
    <col min="3" max="3" width="6.88671875" style="49" customWidth="1"/>
    <col min="4" max="15" width="9.5546875" style="49" customWidth="1"/>
    <col min="16" max="17" width="10.5546875" style="49" customWidth="1"/>
    <col min="18" max="29" width="0" style="50" hidden="1" customWidth="1"/>
    <col min="30" max="16384" width="9.109375" style="50"/>
  </cols>
  <sheetData>
    <row r="1" spans="1:256">
      <c r="Q1" s="34" t="s">
        <v>15</v>
      </c>
    </row>
    <row r="2" spans="1:256">
      <c r="A2" s="51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56" s="54" customFormat="1" ht="53.25" customHeight="1">
      <c r="A3" s="42" t="s">
        <v>355</v>
      </c>
      <c r="B3" s="1054" t="s">
        <v>10</v>
      </c>
      <c r="C3" s="1054"/>
      <c r="D3" s="42" t="s">
        <v>372</v>
      </c>
      <c r="E3" s="53" t="s">
        <v>373</v>
      </c>
      <c r="F3" s="42" t="s">
        <v>377</v>
      </c>
      <c r="G3" s="53" t="s">
        <v>379</v>
      </c>
      <c r="H3" s="42" t="s">
        <v>380</v>
      </c>
      <c r="I3" s="53" t="s">
        <v>381</v>
      </c>
      <c r="J3" s="42" t="s">
        <v>383</v>
      </c>
      <c r="K3" s="53" t="s">
        <v>384</v>
      </c>
      <c r="L3" s="42" t="s">
        <v>385</v>
      </c>
      <c r="M3" s="53" t="s">
        <v>387</v>
      </c>
      <c r="N3" s="42" t="s">
        <v>388</v>
      </c>
      <c r="O3" s="53" t="s">
        <v>389</v>
      </c>
      <c r="P3" s="42" t="s">
        <v>45</v>
      </c>
      <c r="Q3" s="42" t="s">
        <v>14</v>
      </c>
      <c r="R3" s="41" t="s">
        <v>372</v>
      </c>
      <c r="S3" s="29" t="s">
        <v>373</v>
      </c>
      <c r="T3" s="41" t="s">
        <v>377</v>
      </c>
      <c r="U3" s="29" t="s">
        <v>379</v>
      </c>
      <c r="V3" s="41" t="s">
        <v>380</v>
      </c>
      <c r="W3" s="29" t="s">
        <v>381</v>
      </c>
      <c r="X3" s="41" t="s">
        <v>383</v>
      </c>
      <c r="Y3" s="29" t="s">
        <v>384</v>
      </c>
      <c r="Z3" s="41" t="s">
        <v>385</v>
      </c>
      <c r="AA3" s="29" t="s">
        <v>387</v>
      </c>
      <c r="AB3" s="41" t="s">
        <v>388</v>
      </c>
      <c r="AC3" s="29" t="s">
        <v>389</v>
      </c>
    </row>
    <row r="4" spans="1:256" ht="15" customHeight="1">
      <c r="A4" s="55" t="s">
        <v>48</v>
      </c>
      <c r="B4" s="56"/>
      <c r="C4" s="56"/>
      <c r="D4" s="5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7"/>
    </row>
    <row r="5" spans="1:256" ht="283.5" customHeight="1">
      <c r="A5" s="1047" t="s">
        <v>356</v>
      </c>
      <c r="B5" s="1051" t="s">
        <v>49</v>
      </c>
      <c r="C5" s="58" t="s">
        <v>375</v>
      </c>
      <c r="D5" s="60" t="s">
        <v>181</v>
      </c>
      <c r="E5" s="60" t="s">
        <v>182</v>
      </c>
      <c r="F5" s="60" t="s">
        <v>183</v>
      </c>
      <c r="G5" s="60" t="s">
        <v>184</v>
      </c>
      <c r="H5" s="60" t="s">
        <v>183</v>
      </c>
      <c r="I5" s="60" t="s">
        <v>185</v>
      </c>
      <c r="J5" s="60" t="s">
        <v>184</v>
      </c>
      <c r="K5" s="60" t="s">
        <v>186</v>
      </c>
      <c r="L5" s="60" t="s">
        <v>187</v>
      </c>
      <c r="M5" s="60" t="s">
        <v>188</v>
      </c>
      <c r="N5" s="60" t="s">
        <v>187</v>
      </c>
      <c r="O5" s="60" t="s">
        <v>189</v>
      </c>
      <c r="P5" s="61"/>
      <c r="Q5" s="61"/>
    </row>
    <row r="6" spans="1:256" ht="105.75" customHeight="1">
      <c r="A6" s="1047"/>
      <c r="B6" s="1051"/>
      <c r="C6" s="58"/>
      <c r="D6" s="60"/>
      <c r="E6" s="60"/>
      <c r="F6" s="60"/>
      <c r="G6" s="60"/>
      <c r="H6" s="60"/>
      <c r="I6" s="60"/>
      <c r="J6" s="60"/>
      <c r="K6" s="62" t="s">
        <v>164</v>
      </c>
      <c r="L6" s="62" t="s">
        <v>165</v>
      </c>
      <c r="M6" s="62" t="s">
        <v>166</v>
      </c>
      <c r="N6" s="62" t="s">
        <v>167</v>
      </c>
      <c r="O6" s="60" t="s">
        <v>169</v>
      </c>
      <c r="P6" s="61"/>
      <c r="Q6" s="61"/>
    </row>
    <row r="7" spans="1:256" ht="74.25" customHeight="1">
      <c r="A7" s="1047"/>
      <c r="B7" s="1051"/>
      <c r="C7" s="58" t="s">
        <v>376</v>
      </c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256" ht="175.5" customHeight="1">
      <c r="A8" s="1047" t="s">
        <v>358</v>
      </c>
      <c r="B8" s="1051" t="s">
        <v>50</v>
      </c>
      <c r="C8" s="58" t="s">
        <v>375</v>
      </c>
      <c r="D8" s="60"/>
      <c r="E8" s="61"/>
      <c r="F8" s="61"/>
      <c r="G8" s="61"/>
      <c r="H8" s="61"/>
      <c r="I8" s="62" t="s">
        <v>164</v>
      </c>
      <c r="J8" s="62" t="s">
        <v>165</v>
      </c>
      <c r="K8" s="62" t="s">
        <v>166</v>
      </c>
      <c r="L8" s="62" t="s">
        <v>167</v>
      </c>
      <c r="M8" s="1048" t="s">
        <v>169</v>
      </c>
      <c r="N8" s="1049"/>
      <c r="O8" s="1050"/>
      <c r="P8" s="61"/>
      <c r="Q8" s="61"/>
    </row>
    <row r="9" spans="1:256" ht="33.75" customHeight="1">
      <c r="A9" s="1047"/>
      <c r="B9" s="1051"/>
      <c r="C9" s="58" t="s">
        <v>376</v>
      </c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256" ht="151.5" customHeight="1">
      <c r="A10" s="1047" t="s">
        <v>359</v>
      </c>
      <c r="B10" s="1051" t="s">
        <v>51</v>
      </c>
      <c r="C10" s="58" t="s">
        <v>375</v>
      </c>
      <c r="D10" s="60" t="s">
        <v>170</v>
      </c>
      <c r="E10" s="60"/>
      <c r="F10" s="60" t="s">
        <v>171</v>
      </c>
      <c r="G10" s="60"/>
      <c r="H10" s="60" t="s">
        <v>172</v>
      </c>
      <c r="I10" s="60" t="s">
        <v>173</v>
      </c>
      <c r="J10" s="60" t="s">
        <v>174</v>
      </c>
      <c r="K10" s="60"/>
      <c r="L10" s="60"/>
      <c r="M10" s="60" t="s">
        <v>175</v>
      </c>
      <c r="N10" s="60"/>
      <c r="O10" s="60"/>
      <c r="P10" s="61"/>
      <c r="Q10" s="61"/>
    </row>
    <row r="11" spans="1:256" ht="40.5" customHeight="1">
      <c r="A11" s="1047"/>
      <c r="B11" s="1051"/>
      <c r="C11" s="58" t="s">
        <v>376</v>
      </c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256" ht="355.5" customHeight="1">
      <c r="A12" s="1047" t="s">
        <v>360</v>
      </c>
      <c r="B12" s="1051" t="s">
        <v>192</v>
      </c>
      <c r="C12" s="58" t="s">
        <v>375</v>
      </c>
      <c r="D12" s="60"/>
      <c r="E12" s="60" t="s">
        <v>113</v>
      </c>
      <c r="F12" s="60"/>
      <c r="G12" s="60" t="s">
        <v>114</v>
      </c>
      <c r="H12" s="60" t="s">
        <v>115</v>
      </c>
      <c r="I12" s="60" t="s">
        <v>116</v>
      </c>
      <c r="J12" s="60"/>
      <c r="K12" s="60"/>
      <c r="L12" s="60" t="s">
        <v>115</v>
      </c>
      <c r="M12" s="60"/>
      <c r="N12" s="60"/>
      <c r="O12" s="60" t="s">
        <v>117</v>
      </c>
      <c r="P12" s="61"/>
      <c r="Q12" s="61"/>
    </row>
    <row r="13" spans="1:256" ht="24" customHeight="1">
      <c r="A13" s="1047"/>
      <c r="B13" s="1051"/>
      <c r="C13" s="58" t="s">
        <v>376</v>
      </c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256" ht="96" customHeight="1">
      <c r="A14" s="1047" t="s">
        <v>364</v>
      </c>
      <c r="B14" s="1051" t="s">
        <v>52</v>
      </c>
      <c r="C14" s="58" t="s">
        <v>375</v>
      </c>
      <c r="D14" s="60"/>
      <c r="E14" s="61"/>
      <c r="F14" s="66" t="s">
        <v>204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256" ht="39" customHeight="1">
      <c r="A15" s="1047"/>
      <c r="B15" s="1051"/>
      <c r="C15" s="58" t="s">
        <v>376</v>
      </c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256">
      <c r="A16" s="31" t="s">
        <v>53</v>
      </c>
      <c r="B16" s="67"/>
      <c r="C16" s="67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  <c r="AI16" s="1062"/>
      <c r="AJ16" s="1062"/>
      <c r="AK16" s="1062"/>
      <c r="AZ16" s="1062"/>
      <c r="BA16" s="1062"/>
      <c r="BB16" s="1062"/>
      <c r="BQ16" s="1062"/>
      <c r="BR16" s="1062"/>
      <c r="BS16" s="1062"/>
      <c r="CH16" s="1062"/>
      <c r="CI16" s="1062"/>
      <c r="CJ16" s="1062"/>
      <c r="CY16" s="1062"/>
      <c r="CZ16" s="1062"/>
      <c r="DA16" s="1062"/>
      <c r="DP16" s="1062"/>
      <c r="DQ16" s="1062"/>
      <c r="DR16" s="1062"/>
      <c r="EG16" s="1062"/>
      <c r="EH16" s="1062"/>
      <c r="EI16" s="1062"/>
      <c r="EX16" s="1062"/>
      <c r="EY16" s="1062"/>
      <c r="EZ16" s="1062"/>
      <c r="FO16" s="1062"/>
      <c r="FP16" s="1062"/>
      <c r="FQ16" s="1062"/>
      <c r="GF16" s="1062"/>
      <c r="GG16" s="1062"/>
      <c r="GH16" s="1062"/>
      <c r="GW16" s="1062"/>
      <c r="GX16" s="1062"/>
      <c r="GY16" s="1062"/>
      <c r="HN16" s="1062"/>
      <c r="HO16" s="1062"/>
      <c r="HP16" s="1062"/>
      <c r="IE16" s="1062"/>
      <c r="IF16" s="1062"/>
      <c r="IG16" s="1062"/>
      <c r="IV16" s="1062"/>
    </row>
    <row r="17" spans="1:17" ht="320.25" customHeight="1">
      <c r="A17" s="1047" t="s">
        <v>361</v>
      </c>
      <c r="B17" s="1051" t="s">
        <v>54</v>
      </c>
      <c r="C17" s="58" t="s">
        <v>375</v>
      </c>
      <c r="D17" s="68" t="s">
        <v>122</v>
      </c>
      <c r="E17" s="68" t="s">
        <v>123</v>
      </c>
      <c r="F17" s="68" t="s">
        <v>124</v>
      </c>
      <c r="G17" s="68" t="s">
        <v>125</v>
      </c>
      <c r="H17" s="68" t="s">
        <v>126</v>
      </c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39.9" customHeight="1">
      <c r="A18" s="1047"/>
      <c r="B18" s="1051"/>
      <c r="C18" s="58" t="s">
        <v>376</v>
      </c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94.25" customHeight="1">
      <c r="A19" s="1047" t="s">
        <v>362</v>
      </c>
      <c r="B19" s="1051" t="s">
        <v>190</v>
      </c>
      <c r="C19" s="58" t="s">
        <v>375</v>
      </c>
      <c r="D19" s="62" t="s">
        <v>205</v>
      </c>
      <c r="E19" s="62" t="s">
        <v>206</v>
      </c>
      <c r="F19" s="69" t="s">
        <v>135</v>
      </c>
      <c r="G19" s="62" t="s">
        <v>136</v>
      </c>
      <c r="H19" s="70"/>
      <c r="I19" s="70"/>
      <c r="J19" s="70"/>
      <c r="K19" s="62"/>
      <c r="L19" s="62"/>
      <c r="M19" s="62"/>
      <c r="N19" s="62"/>
      <c r="O19" s="62"/>
      <c r="P19" s="62" t="s">
        <v>137</v>
      </c>
      <c r="Q19" s="61"/>
    </row>
    <row r="20" spans="1:17" ht="39.9" customHeight="1">
      <c r="A20" s="1047"/>
      <c r="B20" s="1051"/>
      <c r="C20" s="58" t="s">
        <v>376</v>
      </c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11.5" customHeight="1">
      <c r="A21" s="1047" t="s">
        <v>363</v>
      </c>
      <c r="B21" s="1051" t="s">
        <v>193</v>
      </c>
      <c r="C21" s="58" t="s">
        <v>375</v>
      </c>
      <c r="D21" s="71" t="s">
        <v>207</v>
      </c>
      <c r="E21" s="71" t="s">
        <v>138</v>
      </c>
      <c r="F21" s="71" t="s">
        <v>135</v>
      </c>
      <c r="G21" s="72" t="s">
        <v>139</v>
      </c>
      <c r="H21" s="72" t="s">
        <v>139</v>
      </c>
      <c r="I21" s="71" t="s">
        <v>139</v>
      </c>
      <c r="J21" s="71" t="s">
        <v>139</v>
      </c>
      <c r="K21" s="71" t="s">
        <v>139</v>
      </c>
      <c r="L21" s="71" t="s">
        <v>139</v>
      </c>
      <c r="M21" s="71" t="s">
        <v>139</v>
      </c>
      <c r="N21" s="71" t="s">
        <v>140</v>
      </c>
      <c r="O21" s="71" t="s">
        <v>141</v>
      </c>
      <c r="P21" s="62" t="s">
        <v>142</v>
      </c>
      <c r="Q21" s="61"/>
    </row>
    <row r="22" spans="1:17" ht="31.5" customHeight="1">
      <c r="A22" s="1047"/>
      <c r="B22" s="1051"/>
      <c r="C22" s="58" t="s">
        <v>376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s="74" customFormat="1" ht="223.5" customHeight="1">
      <c r="A23" s="1058" t="s">
        <v>369</v>
      </c>
      <c r="B23" s="1055" t="s">
        <v>194</v>
      </c>
      <c r="C23" s="73" t="s">
        <v>375</v>
      </c>
      <c r="D23" s="62" t="str">
        <f>$D$19</f>
        <v>подготовка конкурсной документации</v>
      </c>
      <c r="E23" s="62" t="s">
        <v>208</v>
      </c>
      <c r="F23" s="69" t="s">
        <v>135</v>
      </c>
      <c r="G23" s="62" t="s">
        <v>143</v>
      </c>
      <c r="H23" s="62" t="s">
        <v>144</v>
      </c>
      <c r="I23" s="62" t="s">
        <v>99</v>
      </c>
      <c r="J23" s="62"/>
      <c r="K23" s="62" t="s">
        <v>145</v>
      </c>
      <c r="L23" s="62"/>
      <c r="M23" s="70"/>
      <c r="N23" s="70"/>
      <c r="O23" s="70"/>
      <c r="P23" s="62" t="s">
        <v>146</v>
      </c>
      <c r="Q23" s="70"/>
    </row>
    <row r="24" spans="1:17" s="74" customFormat="1" ht="39.9" customHeight="1">
      <c r="A24" s="1059"/>
      <c r="B24" s="1055"/>
      <c r="C24" s="73" t="s">
        <v>376</v>
      </c>
      <c r="D24" s="6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74" customFormat="1" ht="104.25" customHeight="1">
      <c r="A25" s="1060" t="s">
        <v>370</v>
      </c>
      <c r="B25" s="1055" t="s">
        <v>195</v>
      </c>
      <c r="C25" s="73" t="s">
        <v>375</v>
      </c>
      <c r="D25" s="75"/>
      <c r="E25" s="62" t="str">
        <f>$D$19</f>
        <v>подготовка конкурсной документации</v>
      </c>
      <c r="F25" s="69" t="s">
        <v>135</v>
      </c>
      <c r="G25" s="62" t="s">
        <v>147</v>
      </c>
      <c r="H25" s="62" t="str">
        <f>$D$19</f>
        <v>подготовка конкурсной документации</v>
      </c>
      <c r="I25" s="69" t="s">
        <v>135</v>
      </c>
      <c r="J25" s="62" t="s">
        <v>147</v>
      </c>
      <c r="K25" s="70"/>
      <c r="L25" s="70"/>
      <c r="M25" s="70"/>
      <c r="N25" s="70"/>
      <c r="O25" s="70"/>
      <c r="P25" s="71" t="s">
        <v>148</v>
      </c>
      <c r="Q25" s="70"/>
    </row>
    <row r="26" spans="1:17" s="74" customFormat="1" ht="39.9" customHeight="1">
      <c r="A26" s="1060"/>
      <c r="B26" s="1055"/>
      <c r="C26" s="73" t="s">
        <v>376</v>
      </c>
      <c r="D26" s="62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>
      <c r="A27" s="31" t="s">
        <v>55</v>
      </c>
      <c r="B27" s="76"/>
      <c r="C27" s="76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t="201.75" customHeight="1">
      <c r="A28" s="58" t="s">
        <v>371</v>
      </c>
      <c r="B28" s="59" t="s">
        <v>196</v>
      </c>
      <c r="C28" s="58" t="s">
        <v>375</v>
      </c>
      <c r="D28" s="60" t="s">
        <v>103</v>
      </c>
      <c r="E28" s="60" t="s">
        <v>103</v>
      </c>
      <c r="F28" s="60" t="s">
        <v>103</v>
      </c>
      <c r="G28" s="60" t="s">
        <v>104</v>
      </c>
      <c r="H28" s="60" t="s">
        <v>104</v>
      </c>
      <c r="I28" s="60" t="s">
        <v>104</v>
      </c>
      <c r="J28" s="60" t="s">
        <v>105</v>
      </c>
      <c r="K28" s="60" t="s">
        <v>105</v>
      </c>
      <c r="L28" s="60" t="s">
        <v>105</v>
      </c>
      <c r="M28" s="60" t="s">
        <v>106</v>
      </c>
      <c r="N28" s="60" t="s">
        <v>106</v>
      </c>
      <c r="O28" s="61"/>
      <c r="P28" s="61"/>
      <c r="Q28" s="61"/>
    </row>
    <row r="29" spans="1:17" ht="39.9" customHeight="1">
      <c r="A29" s="58"/>
      <c r="B29" s="59"/>
      <c r="C29" s="58" t="s">
        <v>376</v>
      </c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>
      <c r="A30" s="32" t="s">
        <v>56</v>
      </c>
      <c r="B30" s="77"/>
      <c r="C30" s="78"/>
      <c r="D30" s="79"/>
      <c r="E30" s="80"/>
      <c r="F30" s="80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241.5" customHeight="1">
      <c r="A31" s="1047" t="s">
        <v>58</v>
      </c>
      <c r="B31" s="1051" t="s">
        <v>57</v>
      </c>
      <c r="C31" s="58" t="s">
        <v>375</v>
      </c>
      <c r="D31" s="60" t="s">
        <v>176</v>
      </c>
      <c r="E31" s="60" t="s">
        <v>177</v>
      </c>
      <c r="F31" s="60" t="s">
        <v>178</v>
      </c>
      <c r="G31" s="60" t="s">
        <v>178</v>
      </c>
      <c r="H31" s="60" t="s">
        <v>105</v>
      </c>
      <c r="I31" s="60" t="s">
        <v>106</v>
      </c>
      <c r="J31" s="60" t="s">
        <v>106</v>
      </c>
      <c r="K31" s="60" t="s">
        <v>106</v>
      </c>
      <c r="L31" s="60" t="s">
        <v>106</v>
      </c>
      <c r="M31" s="60" t="s">
        <v>179</v>
      </c>
      <c r="N31" s="60" t="s">
        <v>179</v>
      </c>
      <c r="O31" s="60" t="s">
        <v>179</v>
      </c>
      <c r="P31" s="61"/>
      <c r="Q31" s="61"/>
    </row>
    <row r="32" spans="1:17" ht="45.75" customHeight="1">
      <c r="A32" s="1047"/>
      <c r="B32" s="1051"/>
      <c r="C32" s="58" t="s">
        <v>376</v>
      </c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>
      <c r="A33" s="31" t="s">
        <v>59</v>
      </c>
      <c r="B33" s="59"/>
      <c r="C33" s="58"/>
      <c r="D33" s="60"/>
      <c r="E33" s="61"/>
      <c r="F33" s="61"/>
      <c r="G33" s="61"/>
      <c r="H33" s="63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30.75" customHeight="1">
      <c r="A34" s="1047" t="s">
        <v>60</v>
      </c>
      <c r="B34" s="1051" t="s">
        <v>61</v>
      </c>
      <c r="C34" s="58" t="s">
        <v>375</v>
      </c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30.75" customHeight="1">
      <c r="A35" s="1047"/>
      <c r="B35" s="1051"/>
      <c r="C35" s="58" t="s">
        <v>376</v>
      </c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39.9" customHeight="1">
      <c r="A36" s="1056" t="s">
        <v>62</v>
      </c>
      <c r="B36" s="1052" t="s">
        <v>93</v>
      </c>
      <c r="C36" s="58" t="s">
        <v>375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39.9" customHeight="1">
      <c r="A37" s="1057"/>
      <c r="B37" s="1053"/>
      <c r="C37" s="58" t="s">
        <v>376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>
      <c r="A38" s="33" t="s">
        <v>63</v>
      </c>
      <c r="B38" s="83"/>
      <c r="C38" s="84"/>
      <c r="D38" s="85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238.5" customHeight="1">
      <c r="A39" s="1047" t="s">
        <v>64</v>
      </c>
      <c r="B39" s="1051" t="s">
        <v>191</v>
      </c>
      <c r="C39" s="58" t="s">
        <v>375</v>
      </c>
      <c r="D39" s="97"/>
      <c r="E39" s="97" t="s">
        <v>210</v>
      </c>
      <c r="F39" s="97" t="s">
        <v>209</v>
      </c>
      <c r="G39" s="97" t="s">
        <v>198</v>
      </c>
      <c r="H39" s="1069" t="s">
        <v>211</v>
      </c>
      <c r="I39" s="1070"/>
      <c r="J39" s="1070"/>
      <c r="K39" s="1070"/>
      <c r="L39" s="1070"/>
      <c r="M39" s="1070"/>
      <c r="N39" s="1070"/>
      <c r="O39" s="1071"/>
      <c r="P39" s="60" t="s">
        <v>153</v>
      </c>
      <c r="Q39" s="61"/>
    </row>
    <row r="40" spans="1:17" ht="39.9" customHeight="1">
      <c r="A40" s="1047" t="s">
        <v>365</v>
      </c>
      <c r="B40" s="1051" t="s">
        <v>366</v>
      </c>
      <c r="C40" s="58" t="s">
        <v>376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194.25" customHeight="1">
      <c r="A41" s="1047" t="s">
        <v>65</v>
      </c>
      <c r="B41" s="1051" t="s">
        <v>66</v>
      </c>
      <c r="C41" s="58" t="s">
        <v>375</v>
      </c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87" t="s">
        <v>118</v>
      </c>
      <c r="Q41" s="61"/>
    </row>
    <row r="42" spans="1:17" ht="39.9" customHeight="1">
      <c r="A42" s="1047"/>
      <c r="B42" s="1051"/>
      <c r="C42" s="58" t="s">
        <v>376</v>
      </c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86" customHeight="1">
      <c r="A43" s="1047" t="s">
        <v>67</v>
      </c>
      <c r="B43" s="1051" t="s">
        <v>68</v>
      </c>
      <c r="C43" s="58" t="s">
        <v>375</v>
      </c>
      <c r="D43" s="62" t="s">
        <v>164</v>
      </c>
      <c r="E43" s="62" t="s">
        <v>165</v>
      </c>
      <c r="F43" s="62" t="s">
        <v>168</v>
      </c>
      <c r="G43" s="1064" t="s">
        <v>156</v>
      </c>
      <c r="H43" s="1065"/>
      <c r="I43" s="1065"/>
      <c r="J43" s="1065"/>
      <c r="K43" s="1065"/>
      <c r="L43" s="1065"/>
      <c r="M43" s="1065"/>
      <c r="N43" s="1065"/>
      <c r="O43" s="1066"/>
      <c r="P43" s="61"/>
      <c r="Q43" s="61"/>
    </row>
    <row r="44" spans="1:17" ht="39.9" customHeight="1">
      <c r="A44" s="1047"/>
      <c r="B44" s="1051"/>
      <c r="C44" s="58" t="s">
        <v>376</v>
      </c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t="278.25" customHeight="1">
      <c r="A45" s="1047" t="s">
        <v>69</v>
      </c>
      <c r="B45" s="1051" t="s">
        <v>70</v>
      </c>
      <c r="C45" s="58" t="s">
        <v>375</v>
      </c>
      <c r="D45" s="88" t="s">
        <v>154</v>
      </c>
      <c r="E45" s="88" t="s">
        <v>155</v>
      </c>
      <c r="F45" s="88" t="s">
        <v>156</v>
      </c>
      <c r="G45" s="88" t="s">
        <v>156</v>
      </c>
      <c r="H45" s="88" t="s">
        <v>157</v>
      </c>
      <c r="I45" s="88" t="s">
        <v>156</v>
      </c>
      <c r="J45" s="88" t="s">
        <v>156</v>
      </c>
      <c r="K45" s="88" t="s">
        <v>158</v>
      </c>
      <c r="L45" s="88" t="s">
        <v>156</v>
      </c>
      <c r="M45" s="88" t="s">
        <v>159</v>
      </c>
      <c r="N45" s="88" t="s">
        <v>160</v>
      </c>
      <c r="O45" s="88" t="s">
        <v>161</v>
      </c>
      <c r="P45" s="88" t="s">
        <v>162</v>
      </c>
      <c r="Q45" s="61"/>
    </row>
    <row r="46" spans="1:17" ht="39.9" customHeight="1">
      <c r="A46" s="1047" t="s">
        <v>367</v>
      </c>
      <c r="B46" s="1051" t="s">
        <v>368</v>
      </c>
      <c r="C46" s="58" t="s">
        <v>376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39.9" customHeight="1">
      <c r="A47" s="1045" t="s">
        <v>72</v>
      </c>
      <c r="B47" s="1052" t="s">
        <v>71</v>
      </c>
      <c r="C47" s="58" t="s">
        <v>375</v>
      </c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39.9" customHeight="1">
      <c r="A48" s="1046"/>
      <c r="B48" s="1053"/>
      <c r="C48" s="58" t="s">
        <v>376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129.75" customHeight="1">
      <c r="A49" s="1045" t="s">
        <v>73</v>
      </c>
      <c r="B49" s="1052" t="s">
        <v>74</v>
      </c>
      <c r="C49" s="89" t="s">
        <v>375</v>
      </c>
      <c r="D49" s="30" t="s">
        <v>212</v>
      </c>
      <c r="E49" s="30" t="s">
        <v>212</v>
      </c>
      <c r="F49" s="30" t="s">
        <v>212</v>
      </c>
      <c r="G49" s="30" t="s">
        <v>213</v>
      </c>
      <c r="H49" s="30" t="s">
        <v>214</v>
      </c>
      <c r="I49" s="99" t="s">
        <v>215</v>
      </c>
      <c r="J49" s="30" t="s">
        <v>216</v>
      </c>
      <c r="K49" s="30" t="s">
        <v>212</v>
      </c>
      <c r="L49" s="30" t="s">
        <v>217</v>
      </c>
      <c r="M49" s="30" t="s">
        <v>212</v>
      </c>
      <c r="N49" s="99" t="s">
        <v>218</v>
      </c>
      <c r="O49" s="30" t="s">
        <v>212</v>
      </c>
      <c r="P49" s="90"/>
      <c r="Q49" s="90"/>
    </row>
    <row r="50" spans="1:17" ht="39.9" customHeight="1">
      <c r="A50" s="1046"/>
      <c r="B50" s="1053"/>
      <c r="C50" s="58" t="s">
        <v>376</v>
      </c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s="74" customFormat="1" ht="391.5" customHeight="1">
      <c r="A51" s="1047" t="s">
        <v>75</v>
      </c>
      <c r="B51" s="1051" t="s">
        <v>76</v>
      </c>
      <c r="C51" s="73" t="s">
        <v>375</v>
      </c>
      <c r="D51" s="62" t="s">
        <v>95</v>
      </c>
      <c r="E51" s="62" t="s">
        <v>96</v>
      </c>
      <c r="F51" s="62" t="s">
        <v>97</v>
      </c>
      <c r="G51" s="62" t="s">
        <v>98</v>
      </c>
      <c r="H51" s="62" t="s">
        <v>99</v>
      </c>
      <c r="I51" s="62" t="s">
        <v>100</v>
      </c>
      <c r="J51" s="62" t="s">
        <v>100</v>
      </c>
      <c r="K51" s="62" t="s">
        <v>100</v>
      </c>
      <c r="L51" s="62" t="s">
        <v>101</v>
      </c>
      <c r="M51" s="70"/>
      <c r="N51" s="70"/>
      <c r="O51" s="70"/>
      <c r="P51" s="62" t="s">
        <v>102</v>
      </c>
      <c r="Q51" s="70"/>
    </row>
    <row r="52" spans="1:17" ht="39.9" customHeight="1">
      <c r="A52" s="1047"/>
      <c r="B52" s="1051"/>
      <c r="C52" s="58" t="s">
        <v>376</v>
      </c>
      <c r="D52" s="91"/>
      <c r="E52" s="90"/>
      <c r="F52" s="90"/>
      <c r="G52" s="90"/>
      <c r="H52" s="90"/>
      <c r="I52" s="90"/>
      <c r="J52" s="90"/>
      <c r="K52" s="90"/>
      <c r="L52" s="90"/>
      <c r="M52" s="90"/>
      <c r="N52" s="61"/>
      <c r="O52" s="61"/>
      <c r="P52" s="61"/>
      <c r="Q52" s="61"/>
    </row>
    <row r="53" spans="1:17" ht="75.75" customHeight="1">
      <c r="A53" s="1047" t="s">
        <v>78</v>
      </c>
      <c r="B53" s="1051" t="s">
        <v>77</v>
      </c>
      <c r="C53" s="58" t="s">
        <v>375</v>
      </c>
      <c r="D53" s="88" t="s">
        <v>107</v>
      </c>
      <c r="E53" s="88" t="s">
        <v>107</v>
      </c>
      <c r="F53" s="88" t="s">
        <v>107</v>
      </c>
      <c r="G53" s="88" t="s">
        <v>112</v>
      </c>
      <c r="H53" s="88" t="s">
        <v>108</v>
      </c>
      <c r="I53" s="88" t="s">
        <v>166</v>
      </c>
      <c r="J53" s="88" t="s">
        <v>109</v>
      </c>
      <c r="K53" s="88" t="s">
        <v>110</v>
      </c>
      <c r="L53" s="88" t="s">
        <v>111</v>
      </c>
      <c r="M53" s="88"/>
      <c r="N53" s="86"/>
      <c r="O53" s="60"/>
      <c r="P53" s="60"/>
      <c r="Q53" s="60"/>
    </row>
    <row r="54" spans="1:17" ht="31.5" customHeight="1">
      <c r="A54" s="1047"/>
      <c r="B54" s="1051"/>
      <c r="C54" s="58" t="s">
        <v>376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60"/>
      <c r="O54" s="60"/>
      <c r="P54" s="60"/>
      <c r="Q54" s="60"/>
    </row>
    <row r="55" spans="1:17" ht="52.5" customHeight="1">
      <c r="A55" s="1047" t="s">
        <v>79</v>
      </c>
      <c r="B55" s="1051" t="s">
        <v>80</v>
      </c>
      <c r="C55" s="58" t="s">
        <v>375</v>
      </c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52.5" customHeight="1">
      <c r="A56" s="1047"/>
      <c r="B56" s="1051"/>
      <c r="C56" s="58" t="s">
        <v>376</v>
      </c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t="409.5" customHeight="1">
      <c r="A57" s="1047" t="s">
        <v>81</v>
      </c>
      <c r="B57" s="1051" t="s">
        <v>82</v>
      </c>
      <c r="C57" s="58" t="s">
        <v>375</v>
      </c>
      <c r="D57" s="98" t="s">
        <v>199</v>
      </c>
      <c r="E57" s="97"/>
      <c r="F57" s="97" t="s">
        <v>200</v>
      </c>
      <c r="G57" s="1067" t="s">
        <v>197</v>
      </c>
      <c r="H57" s="1067"/>
      <c r="I57" s="97" t="s">
        <v>201</v>
      </c>
      <c r="J57" s="97" t="s">
        <v>202</v>
      </c>
      <c r="K57" s="1048" t="s">
        <v>203</v>
      </c>
      <c r="L57" s="1049"/>
      <c r="M57" s="1049"/>
      <c r="N57" s="1049"/>
      <c r="O57" s="1050"/>
      <c r="P57" s="93" t="s">
        <v>163</v>
      </c>
      <c r="Q57" s="61"/>
    </row>
    <row r="58" spans="1:17" ht="39.9" customHeight="1">
      <c r="A58" s="1047"/>
      <c r="B58" s="1051"/>
      <c r="C58" s="58" t="s">
        <v>376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s="74" customFormat="1" ht="183.75" customHeight="1">
      <c r="A59" s="1058" t="s">
        <v>84</v>
      </c>
      <c r="B59" s="1058" t="s">
        <v>83</v>
      </c>
      <c r="C59" s="1058" t="s">
        <v>375</v>
      </c>
      <c r="D59" s="62"/>
      <c r="E59" s="62" t="s">
        <v>131</v>
      </c>
      <c r="F59" s="62" t="s">
        <v>132</v>
      </c>
      <c r="G59" s="94" t="s">
        <v>133</v>
      </c>
      <c r="H59" s="94" t="s">
        <v>133</v>
      </c>
      <c r="I59" s="94" t="s">
        <v>133</v>
      </c>
      <c r="J59" s="94" t="s">
        <v>133</v>
      </c>
      <c r="K59" s="94" t="s">
        <v>133</v>
      </c>
      <c r="L59" s="94" t="s">
        <v>133</v>
      </c>
      <c r="M59" s="94" t="s">
        <v>133</v>
      </c>
      <c r="N59" s="94" t="s">
        <v>133</v>
      </c>
      <c r="O59" s="94" t="s">
        <v>134</v>
      </c>
      <c r="P59" s="70"/>
      <c r="Q59" s="70"/>
    </row>
    <row r="60" spans="1:17" s="74" customFormat="1" ht="150" customHeight="1">
      <c r="A60" s="1061"/>
      <c r="B60" s="1061"/>
      <c r="C60" s="1061"/>
      <c r="D60" s="62" t="s">
        <v>127</v>
      </c>
      <c r="E60" s="62" t="s">
        <v>127</v>
      </c>
      <c r="F60" s="62" t="s">
        <v>127</v>
      </c>
      <c r="G60" s="62" t="s">
        <v>127</v>
      </c>
      <c r="H60" s="62" t="s">
        <v>127</v>
      </c>
      <c r="I60" s="62" t="s">
        <v>127</v>
      </c>
      <c r="J60" s="62" t="s">
        <v>127</v>
      </c>
      <c r="K60" s="62" t="s">
        <v>127</v>
      </c>
      <c r="L60" s="62" t="s">
        <v>127</v>
      </c>
      <c r="M60" s="62" t="s">
        <v>127</v>
      </c>
      <c r="N60" s="62" t="s">
        <v>127</v>
      </c>
      <c r="O60" s="62" t="s">
        <v>127</v>
      </c>
      <c r="P60" s="70"/>
      <c r="Q60" s="70"/>
    </row>
    <row r="61" spans="1:17" s="74" customFormat="1" ht="316.5" customHeight="1">
      <c r="A61" s="1061"/>
      <c r="B61" s="1061"/>
      <c r="C61" s="1059"/>
      <c r="D61" s="62" t="s">
        <v>128</v>
      </c>
      <c r="E61" s="62" t="s">
        <v>129</v>
      </c>
      <c r="F61" s="62" t="s">
        <v>130</v>
      </c>
      <c r="G61" s="62" t="s">
        <v>130</v>
      </c>
      <c r="H61" s="62" t="s">
        <v>130</v>
      </c>
      <c r="I61" s="62" t="s">
        <v>130</v>
      </c>
      <c r="J61" s="62" t="s">
        <v>130</v>
      </c>
      <c r="K61" s="62" t="s">
        <v>130</v>
      </c>
      <c r="L61" s="62" t="s">
        <v>130</v>
      </c>
      <c r="M61" s="62" t="s">
        <v>130</v>
      </c>
      <c r="N61" s="62" t="s">
        <v>130</v>
      </c>
      <c r="O61" s="62" t="s">
        <v>130</v>
      </c>
      <c r="P61" s="70"/>
      <c r="Q61" s="70"/>
    </row>
    <row r="62" spans="1:17" s="74" customFormat="1" ht="39.9" customHeight="1">
      <c r="A62" s="1059"/>
      <c r="B62" s="1059"/>
      <c r="C62" s="73" t="s">
        <v>376</v>
      </c>
      <c r="D62" s="6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ht="39.9" customHeight="1">
      <c r="A63" s="1047" t="s">
        <v>85</v>
      </c>
      <c r="B63" s="1051" t="s">
        <v>86</v>
      </c>
      <c r="C63" s="58" t="s">
        <v>375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ht="39.9" customHeight="1">
      <c r="A64" s="1047"/>
      <c r="B64" s="1051"/>
      <c r="C64" s="58" t="s">
        <v>376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20" s="74" customFormat="1" ht="154.5" customHeight="1">
      <c r="A65" s="1060" t="s">
        <v>87</v>
      </c>
      <c r="B65" s="1055" t="s">
        <v>88</v>
      </c>
      <c r="C65" s="73" t="s">
        <v>375</v>
      </c>
      <c r="D65" s="71"/>
      <c r="E65" s="71"/>
      <c r="F65" s="71" t="s">
        <v>149</v>
      </c>
      <c r="G65" s="71" t="s">
        <v>135</v>
      </c>
      <c r="H65" s="71" t="s">
        <v>150</v>
      </c>
      <c r="I65" s="71"/>
      <c r="J65" s="71" t="s">
        <v>150</v>
      </c>
      <c r="K65" s="71"/>
      <c r="L65" s="71"/>
      <c r="M65" s="71" t="s">
        <v>150</v>
      </c>
      <c r="N65" s="71"/>
      <c r="O65" s="71" t="s">
        <v>151</v>
      </c>
      <c r="P65" s="71" t="s">
        <v>152</v>
      </c>
      <c r="Q65" s="70"/>
    </row>
    <row r="66" spans="1:20" s="74" customFormat="1" ht="39.9" customHeight="1">
      <c r="A66" s="1060"/>
      <c r="B66" s="1055"/>
      <c r="C66" s="73" t="s">
        <v>376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20" ht="39.9" customHeight="1">
      <c r="A67" s="1047" t="s">
        <v>89</v>
      </c>
      <c r="B67" s="1051" t="s">
        <v>90</v>
      </c>
      <c r="C67" s="58" t="s">
        <v>375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20" ht="39.9" customHeight="1">
      <c r="A68" s="1047"/>
      <c r="B68" s="1051"/>
      <c r="C68" s="58" t="s">
        <v>376</v>
      </c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20" ht="147" customHeight="1">
      <c r="A69" s="1045" t="s">
        <v>91</v>
      </c>
      <c r="B69" s="1052" t="s">
        <v>92</v>
      </c>
      <c r="C69" s="58" t="s">
        <v>375</v>
      </c>
      <c r="D69" s="60"/>
      <c r="E69" s="95" t="s">
        <v>119</v>
      </c>
      <c r="F69" s="95" t="s">
        <v>120</v>
      </c>
      <c r="G69" s="61"/>
      <c r="H69" s="61"/>
      <c r="I69" s="61"/>
      <c r="J69" s="61"/>
      <c r="K69" s="61"/>
      <c r="L69" s="61"/>
      <c r="M69" s="61"/>
      <c r="N69" s="61"/>
      <c r="O69" s="95" t="s">
        <v>121</v>
      </c>
      <c r="P69" s="61"/>
      <c r="Q69" s="61"/>
    </row>
    <row r="70" spans="1:20" ht="39.9" customHeight="1">
      <c r="A70" s="1046"/>
      <c r="B70" s="1053"/>
      <c r="C70" s="58" t="s">
        <v>376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20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3" spans="1:20">
      <c r="B73" s="1068" t="s">
        <v>219</v>
      </c>
      <c r="C73" s="1068"/>
      <c r="D73" s="1068"/>
      <c r="E73" s="1068"/>
      <c r="F73" s="1068"/>
      <c r="G73" s="1068"/>
      <c r="H73" s="1068"/>
      <c r="I73" s="1068"/>
      <c r="J73" s="1068"/>
      <c r="K73" s="1068"/>
      <c r="L73" s="1068"/>
      <c r="M73" s="1068"/>
      <c r="N73" s="1068"/>
      <c r="O73" s="1068"/>
      <c r="P73" s="1068"/>
      <c r="Q73" s="1068"/>
      <c r="R73" s="1068"/>
      <c r="S73" s="1068"/>
      <c r="T73" s="1068"/>
    </row>
    <row r="74" spans="1:20" ht="13.8">
      <c r="B74" s="43"/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ht="13.8"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ht="13.8">
      <c r="B76" s="43"/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8">
      <c r="B77" s="43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8">
      <c r="B78" s="46" t="s">
        <v>11</v>
      </c>
      <c r="C78" s="47"/>
      <c r="D78" s="48"/>
      <c r="E78" s="48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58.5" customHeight="1">
      <c r="B79" s="1063" t="s">
        <v>180</v>
      </c>
      <c r="C79" s="1063"/>
      <c r="D79" s="1063"/>
      <c r="E79" s="1063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</sheetData>
  <mergeCells count="79">
    <mergeCell ref="CH16:CJ16"/>
    <mergeCell ref="BQ16:BS16"/>
    <mergeCell ref="AI16:AK16"/>
    <mergeCell ref="AZ16:BB16"/>
    <mergeCell ref="H39:O39"/>
    <mergeCell ref="B79:E79"/>
    <mergeCell ref="G43:O43"/>
    <mergeCell ref="B67:B68"/>
    <mergeCell ref="B47:B48"/>
    <mergeCell ref="B63:B64"/>
    <mergeCell ref="B45:B46"/>
    <mergeCell ref="B43:B44"/>
    <mergeCell ref="G57:H57"/>
    <mergeCell ref="B65:B66"/>
    <mergeCell ref="K57:O57"/>
    <mergeCell ref="B69:B70"/>
    <mergeCell ref="B55:B56"/>
    <mergeCell ref="B73:T73"/>
    <mergeCell ref="B53:B54"/>
    <mergeCell ref="C59:C61"/>
    <mergeCell ref="B59:B62"/>
    <mergeCell ref="EG16:EI16"/>
    <mergeCell ref="CY16:DA16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A69:A70"/>
    <mergeCell ref="A67:A68"/>
    <mergeCell ref="A59:A62"/>
    <mergeCell ref="A63:A64"/>
    <mergeCell ref="A65:A66"/>
    <mergeCell ref="A57:A58"/>
    <mergeCell ref="A55:A56"/>
    <mergeCell ref="B57:B58"/>
    <mergeCell ref="A19:A20"/>
    <mergeCell ref="B5:B7"/>
    <mergeCell ref="A8:A9"/>
    <mergeCell ref="A5:A7"/>
    <mergeCell ref="A10:A11"/>
    <mergeCell ref="A12:A13"/>
    <mergeCell ref="A14:A15"/>
    <mergeCell ref="A41:A42"/>
    <mergeCell ref="B41:B42"/>
    <mergeCell ref="B39:B40"/>
    <mergeCell ref="A39:A40"/>
    <mergeCell ref="A53:A54"/>
    <mergeCell ref="A25:A26"/>
    <mergeCell ref="B3:C3"/>
    <mergeCell ref="B10:B11"/>
    <mergeCell ref="B17:B18"/>
    <mergeCell ref="B14:B15"/>
    <mergeCell ref="A43:A44"/>
    <mergeCell ref="B23:B24"/>
    <mergeCell ref="B36:B37"/>
    <mergeCell ref="B25:B26"/>
    <mergeCell ref="A34:A35"/>
    <mergeCell ref="B31:B32"/>
    <mergeCell ref="A31:A32"/>
    <mergeCell ref="A36:A37"/>
    <mergeCell ref="A23:A24"/>
    <mergeCell ref="B34:B35"/>
    <mergeCell ref="A21:A22"/>
    <mergeCell ref="B19:B20"/>
    <mergeCell ref="A49:A50"/>
    <mergeCell ref="A51:A52"/>
    <mergeCell ref="A45:A46"/>
    <mergeCell ref="A47:A48"/>
    <mergeCell ref="M8:O8"/>
    <mergeCell ref="A17:A18"/>
    <mergeCell ref="B8:B9"/>
    <mergeCell ref="B12:B13"/>
    <mergeCell ref="B21:B22"/>
    <mergeCell ref="B51:B52"/>
    <mergeCell ref="B49:B50"/>
  </mergeCells>
  <phoneticPr fontId="42" type="noConversion"/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544"/>
  <sheetViews>
    <sheetView tabSelected="1" view="pageBreakPreview" topLeftCell="AH1" zoomScale="65" zoomScaleNormal="65" zoomScaleSheetLayoutView="65" workbookViewId="0">
      <selection activeCell="AL19" sqref="AL19"/>
    </sheetView>
  </sheetViews>
  <sheetFormatPr defaultColWidth="9.109375" defaultRowHeight="13.2"/>
  <cols>
    <col min="1" max="1" width="8.88671875" style="114" customWidth="1"/>
    <col min="2" max="2" width="28.88671875" style="114" customWidth="1"/>
    <col min="3" max="3" width="15.33203125" style="114" customWidth="1"/>
    <col min="4" max="4" width="22.109375" style="117" customWidth="1"/>
    <col min="5" max="5" width="21.6640625" style="227" customWidth="1"/>
    <col min="6" max="6" width="17" style="227" customWidth="1"/>
    <col min="7" max="7" width="13.88671875" style="264" customWidth="1"/>
    <col min="8" max="9" width="13.33203125" style="486" customWidth="1"/>
    <col min="10" max="10" width="13.5546875" style="487" customWidth="1"/>
    <col min="11" max="11" width="13.44140625" style="486" customWidth="1"/>
    <col min="12" max="12" width="13.109375" style="486" customWidth="1"/>
    <col min="13" max="13" width="12.44140625" style="486" customWidth="1"/>
    <col min="14" max="14" width="13.5546875" style="486" customWidth="1"/>
    <col min="15" max="15" width="14.6640625" style="486" customWidth="1"/>
    <col min="16" max="16" width="12.33203125" style="486" customWidth="1"/>
    <col min="17" max="17" width="16.109375" style="558" customWidth="1"/>
    <col min="18" max="18" width="13.6640625" style="558" customWidth="1"/>
    <col min="19" max="19" width="14.109375" style="558" customWidth="1"/>
    <col min="20" max="21" width="14.33203125" style="558" customWidth="1"/>
    <col min="22" max="22" width="16.33203125" style="558" customWidth="1"/>
    <col min="23" max="24" width="14" style="558" customWidth="1"/>
    <col min="25" max="25" width="13.44140625" style="558" customWidth="1"/>
    <col min="26" max="26" width="15.5546875" style="788" customWidth="1"/>
    <col min="27" max="27" width="1.109375" style="788" hidden="1" customWidth="1"/>
    <col min="28" max="28" width="2.88671875" style="788" hidden="1" customWidth="1"/>
    <col min="29" max="29" width="14.109375" style="788" customWidth="1"/>
    <col min="30" max="30" width="12.44140625" style="788" customWidth="1"/>
    <col min="31" max="31" width="13.5546875" style="788" customWidth="1"/>
    <col min="32" max="32" width="5.5546875" style="788" hidden="1" customWidth="1"/>
    <col min="33" max="33" width="7.5546875" style="788" hidden="1" customWidth="1"/>
    <col min="34" max="34" width="13" style="788" customWidth="1"/>
    <col min="35" max="35" width="11.6640625" style="788" customWidth="1"/>
    <col min="36" max="36" width="13.5546875" style="788" customWidth="1"/>
    <col min="37" max="37" width="6" style="788" hidden="1" customWidth="1"/>
    <col min="38" max="38" width="14.5546875" style="788" customWidth="1"/>
    <col min="39" max="39" width="10.44140625" style="788" customWidth="1"/>
    <col min="40" max="40" width="15.6640625" style="378" customWidth="1"/>
    <col min="41" max="41" width="6.44140625" style="378" hidden="1" customWidth="1"/>
    <col min="42" max="42" width="12.88671875" style="378" customWidth="1"/>
    <col min="43" max="43" width="9.5546875" style="378" customWidth="1"/>
    <col min="44" max="44" width="13.6640625" style="378" customWidth="1"/>
    <col min="45" max="45" width="5" style="378" hidden="1" customWidth="1"/>
    <col min="46" max="46" width="12.5546875" style="378" customWidth="1"/>
    <col min="47" max="47" width="10.109375" style="378" customWidth="1"/>
    <col min="48" max="48" width="14.109375" style="378" customWidth="1"/>
    <col min="49" max="49" width="12.88671875" style="378" customWidth="1"/>
    <col min="50" max="50" width="14.6640625" style="378" customWidth="1"/>
    <col min="51" max="51" width="23.33203125" style="108" customWidth="1"/>
    <col min="52" max="16384" width="9.109375" style="108"/>
  </cols>
  <sheetData>
    <row r="1" spans="1:51" ht="18">
      <c r="G1" s="228"/>
      <c r="H1" s="379"/>
      <c r="I1" s="379"/>
      <c r="J1" s="380"/>
      <c r="K1" s="379"/>
      <c r="L1" s="379"/>
      <c r="M1" s="379"/>
      <c r="N1" s="379"/>
      <c r="O1" s="379"/>
      <c r="P1" s="379"/>
      <c r="Q1" s="488"/>
      <c r="R1" s="488"/>
      <c r="S1" s="488"/>
      <c r="T1" s="488"/>
      <c r="U1" s="488"/>
      <c r="V1" s="488"/>
      <c r="W1" s="488"/>
      <c r="X1" s="488"/>
      <c r="Y1" s="488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148" t="s">
        <v>229</v>
      </c>
    </row>
    <row r="2" spans="1:51" s="118" customFormat="1" ht="24" customHeight="1">
      <c r="A2" s="1130" t="s">
        <v>242</v>
      </c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0"/>
      <c r="R2" s="1130"/>
      <c r="S2" s="1130"/>
      <c r="T2" s="1130"/>
      <c r="U2" s="1130"/>
      <c r="V2" s="1130"/>
      <c r="W2" s="1130"/>
      <c r="X2" s="1130"/>
      <c r="Y2" s="1130"/>
      <c r="Z2" s="1130"/>
      <c r="AA2" s="1130"/>
      <c r="AB2" s="1130"/>
      <c r="AC2" s="1130"/>
      <c r="AD2" s="1130"/>
      <c r="AE2" s="1130"/>
      <c r="AF2" s="1130"/>
      <c r="AG2" s="1130"/>
      <c r="AH2" s="1130"/>
      <c r="AI2" s="1130"/>
      <c r="AJ2" s="1130"/>
      <c r="AK2" s="1130"/>
      <c r="AL2" s="1130"/>
      <c r="AM2" s="1130"/>
      <c r="AN2" s="1130"/>
      <c r="AO2" s="1130"/>
      <c r="AP2" s="1130"/>
      <c r="AQ2" s="1130"/>
      <c r="AR2" s="1130"/>
      <c r="AS2" s="1130"/>
      <c r="AT2" s="1130"/>
      <c r="AU2" s="1130"/>
      <c r="AV2" s="1130"/>
      <c r="AW2" s="1130"/>
      <c r="AX2" s="1130"/>
      <c r="AY2" s="1130"/>
    </row>
    <row r="3" spans="1:51" s="177" customFormat="1" ht="27.75" customHeight="1">
      <c r="A3" s="1131" t="s">
        <v>438</v>
      </c>
      <c r="B3" s="1131"/>
      <c r="C3" s="1131"/>
      <c r="D3" s="1131"/>
      <c r="E3" s="1131"/>
      <c r="F3" s="1131"/>
      <c r="G3" s="1131"/>
      <c r="H3" s="1131"/>
      <c r="I3" s="1131"/>
      <c r="J3" s="1131"/>
      <c r="K3" s="1131"/>
      <c r="L3" s="1131"/>
      <c r="M3" s="1131"/>
      <c r="N3" s="1131"/>
      <c r="O3" s="1131"/>
      <c r="P3" s="1131"/>
      <c r="Q3" s="1131"/>
      <c r="R3" s="1131"/>
      <c r="S3" s="1131"/>
      <c r="T3" s="1131"/>
      <c r="U3" s="1131"/>
      <c r="V3" s="1131"/>
      <c r="W3" s="1131"/>
      <c r="X3" s="1131"/>
      <c r="Y3" s="1131"/>
      <c r="Z3" s="1131"/>
      <c r="AA3" s="1131"/>
      <c r="AB3" s="1131"/>
      <c r="AC3" s="1131"/>
      <c r="AD3" s="1131"/>
      <c r="AE3" s="1131"/>
      <c r="AF3" s="1131"/>
      <c r="AG3" s="1131"/>
      <c r="AH3" s="1131"/>
      <c r="AI3" s="1131"/>
      <c r="AJ3" s="1131"/>
      <c r="AK3" s="1131"/>
      <c r="AL3" s="1131"/>
      <c r="AM3" s="1131"/>
      <c r="AN3" s="1131"/>
      <c r="AO3" s="1131"/>
      <c r="AP3" s="1131"/>
      <c r="AQ3" s="1131"/>
      <c r="AR3" s="1131"/>
      <c r="AS3" s="1131"/>
      <c r="AT3" s="1131"/>
      <c r="AU3" s="1131"/>
      <c r="AV3" s="1131"/>
      <c r="AW3" s="1131"/>
      <c r="AX3" s="1131"/>
      <c r="AY3" s="1131"/>
    </row>
    <row r="4" spans="1:51" s="109" customFormat="1" ht="24" customHeight="1">
      <c r="A4" s="1132" t="s">
        <v>245</v>
      </c>
      <c r="B4" s="1132"/>
      <c r="C4" s="1132"/>
      <c r="D4" s="1132"/>
      <c r="E4" s="1132"/>
      <c r="F4" s="1132"/>
      <c r="G4" s="1132"/>
      <c r="H4" s="1132"/>
      <c r="I4" s="1132"/>
      <c r="J4" s="1132"/>
      <c r="K4" s="1132"/>
      <c r="L4" s="1132"/>
      <c r="M4" s="1132"/>
      <c r="N4" s="1132"/>
      <c r="O4" s="1132"/>
      <c r="P4" s="1132"/>
      <c r="Q4" s="1132"/>
      <c r="R4" s="1132"/>
      <c r="S4" s="1132"/>
      <c r="T4" s="1132"/>
      <c r="U4" s="1132"/>
      <c r="V4" s="1132"/>
      <c r="W4" s="1132"/>
      <c r="X4" s="1132"/>
      <c r="Y4" s="1132"/>
      <c r="Z4" s="1132"/>
      <c r="AA4" s="1132"/>
      <c r="AB4" s="1132"/>
      <c r="AC4" s="1132"/>
      <c r="AD4" s="1132"/>
      <c r="AE4" s="1132"/>
      <c r="AF4" s="1132"/>
      <c r="AG4" s="1132"/>
      <c r="AH4" s="1132"/>
      <c r="AI4" s="1132"/>
      <c r="AJ4" s="1132"/>
      <c r="AK4" s="1132"/>
      <c r="AL4" s="1132"/>
      <c r="AM4" s="1132"/>
      <c r="AN4" s="1132"/>
      <c r="AO4" s="1132"/>
      <c r="AP4" s="1132"/>
      <c r="AQ4" s="1132"/>
      <c r="AR4" s="1132"/>
      <c r="AS4" s="1132"/>
      <c r="AT4" s="1132"/>
      <c r="AU4" s="1132"/>
      <c r="AV4" s="1132"/>
      <c r="AW4" s="1132"/>
      <c r="AX4" s="1132"/>
      <c r="AY4" s="1132"/>
    </row>
    <row r="5" spans="1:51" ht="13.8" thickBot="1">
      <c r="A5" s="1133"/>
      <c r="B5" s="1133"/>
      <c r="C5" s="1133"/>
      <c r="D5" s="1133"/>
      <c r="E5" s="1133"/>
      <c r="F5" s="1133"/>
      <c r="G5" s="1133"/>
      <c r="H5" s="1133"/>
      <c r="I5" s="1133"/>
      <c r="J5" s="1133"/>
      <c r="K5" s="1133"/>
      <c r="L5" s="1133"/>
      <c r="M5" s="1133"/>
      <c r="N5" s="1133"/>
      <c r="O5" s="1133"/>
      <c r="P5" s="1133"/>
      <c r="Q5" s="1133"/>
      <c r="R5" s="1133"/>
      <c r="S5" s="1133"/>
      <c r="T5" s="1133"/>
      <c r="U5" s="1133"/>
      <c r="V5" s="1133"/>
      <c r="W5" s="1133"/>
      <c r="X5" s="1133"/>
      <c r="Y5" s="1133"/>
      <c r="Z5" s="1133"/>
      <c r="AA5" s="1133"/>
      <c r="AB5" s="1133"/>
      <c r="AC5" s="1133"/>
      <c r="AD5" s="1133"/>
      <c r="AE5" s="1133"/>
      <c r="AF5" s="1133"/>
      <c r="AG5" s="1133"/>
      <c r="AH5" s="1133"/>
      <c r="AI5" s="1133"/>
      <c r="AJ5" s="1133"/>
      <c r="AK5" s="1133"/>
      <c r="AL5" s="1133"/>
      <c r="AM5" s="1133"/>
      <c r="AN5" s="1133"/>
      <c r="AO5" s="310"/>
      <c r="AP5" s="311"/>
      <c r="AQ5" s="311"/>
      <c r="AR5" s="312"/>
      <c r="AS5" s="312"/>
      <c r="AT5" s="312"/>
      <c r="AU5" s="312"/>
      <c r="AV5" s="312"/>
      <c r="AW5" s="312"/>
      <c r="AX5" s="312"/>
      <c r="AY5" s="110" t="s">
        <v>223</v>
      </c>
    </row>
    <row r="6" spans="1:51" ht="15" customHeight="1">
      <c r="A6" s="1134" t="s">
        <v>355</v>
      </c>
      <c r="B6" s="1100" t="s">
        <v>240</v>
      </c>
      <c r="C6" s="1100" t="s">
        <v>226</v>
      </c>
      <c r="D6" s="1100" t="s">
        <v>4</v>
      </c>
      <c r="E6" s="1148" t="s">
        <v>221</v>
      </c>
      <c r="F6" s="1149"/>
      <c r="G6" s="1150"/>
      <c r="H6" s="1137" t="s">
        <v>220</v>
      </c>
      <c r="I6" s="1138"/>
      <c r="J6" s="1138"/>
      <c r="K6" s="1138"/>
      <c r="L6" s="1138"/>
      <c r="M6" s="1138"/>
      <c r="N6" s="1138"/>
      <c r="O6" s="1138"/>
      <c r="P6" s="1138"/>
      <c r="Q6" s="1138"/>
      <c r="R6" s="1138"/>
      <c r="S6" s="1138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9"/>
      <c r="AQ6" s="1139"/>
      <c r="AR6" s="1139"/>
      <c r="AS6" s="1139"/>
      <c r="AT6" s="1139"/>
      <c r="AU6" s="1139"/>
      <c r="AV6" s="1139"/>
      <c r="AW6" s="1139"/>
      <c r="AX6" s="1140"/>
      <c r="AY6" s="1141" t="s">
        <v>249</v>
      </c>
    </row>
    <row r="7" spans="1:51" ht="28.5" customHeight="1">
      <c r="A7" s="1135"/>
      <c r="B7" s="1101"/>
      <c r="C7" s="1101"/>
      <c r="D7" s="1101"/>
      <c r="E7" s="1176" t="s">
        <v>425</v>
      </c>
      <c r="F7" s="1178" t="s">
        <v>228</v>
      </c>
      <c r="G7" s="1180" t="s">
        <v>374</v>
      </c>
      <c r="H7" s="1094" t="s">
        <v>372</v>
      </c>
      <c r="I7" s="1095"/>
      <c r="J7" s="1096"/>
      <c r="K7" s="1094" t="s">
        <v>373</v>
      </c>
      <c r="L7" s="1095"/>
      <c r="M7" s="1096"/>
      <c r="N7" s="1182" t="s">
        <v>377</v>
      </c>
      <c r="O7" s="1183"/>
      <c r="P7" s="1184"/>
      <c r="Q7" s="1097" t="s">
        <v>379</v>
      </c>
      <c r="R7" s="1098"/>
      <c r="S7" s="1099"/>
      <c r="T7" s="1127" t="s">
        <v>380</v>
      </c>
      <c r="U7" s="1128"/>
      <c r="V7" s="1129"/>
      <c r="W7" s="1097" t="s">
        <v>381</v>
      </c>
      <c r="X7" s="1098"/>
      <c r="Y7" s="1099"/>
      <c r="Z7" s="1112" t="s">
        <v>383</v>
      </c>
      <c r="AA7" s="1113"/>
      <c r="AB7" s="1113"/>
      <c r="AC7" s="1114"/>
      <c r="AD7" s="1115"/>
      <c r="AE7" s="1112" t="s">
        <v>384</v>
      </c>
      <c r="AF7" s="1113"/>
      <c r="AG7" s="1113"/>
      <c r="AH7" s="1114"/>
      <c r="AI7" s="1115"/>
      <c r="AJ7" s="1112" t="s">
        <v>385</v>
      </c>
      <c r="AK7" s="1113"/>
      <c r="AL7" s="1114"/>
      <c r="AM7" s="1115"/>
      <c r="AN7" s="1174" t="s">
        <v>387</v>
      </c>
      <c r="AO7" s="1174"/>
      <c r="AP7" s="1175"/>
      <c r="AQ7" s="1175"/>
      <c r="AR7" s="1174" t="s">
        <v>388</v>
      </c>
      <c r="AS7" s="1174"/>
      <c r="AT7" s="1175"/>
      <c r="AU7" s="1175"/>
      <c r="AV7" s="1174" t="s">
        <v>389</v>
      </c>
      <c r="AW7" s="1174"/>
      <c r="AX7" s="1174"/>
      <c r="AY7" s="1142"/>
    </row>
    <row r="8" spans="1:51" ht="41.25" customHeight="1">
      <c r="A8" s="1136"/>
      <c r="B8" s="1102"/>
      <c r="C8" s="1102"/>
      <c r="D8" s="1102"/>
      <c r="E8" s="1177"/>
      <c r="F8" s="1179"/>
      <c r="G8" s="1181"/>
      <c r="H8" s="381" t="s">
        <v>375</v>
      </c>
      <c r="I8" s="382" t="s">
        <v>376</v>
      </c>
      <c r="J8" s="383" t="s">
        <v>374</v>
      </c>
      <c r="K8" s="382" t="s">
        <v>375</v>
      </c>
      <c r="L8" s="382" t="s">
        <v>376</v>
      </c>
      <c r="M8" s="384" t="s">
        <v>374</v>
      </c>
      <c r="N8" s="385" t="s">
        <v>375</v>
      </c>
      <c r="O8" s="382" t="s">
        <v>376</v>
      </c>
      <c r="P8" s="386" t="s">
        <v>374</v>
      </c>
      <c r="Q8" s="489" t="s">
        <v>375</v>
      </c>
      <c r="R8" s="490" t="s">
        <v>376</v>
      </c>
      <c r="S8" s="491" t="s">
        <v>374</v>
      </c>
      <c r="T8" s="489" t="s">
        <v>375</v>
      </c>
      <c r="U8" s="490" t="s">
        <v>376</v>
      </c>
      <c r="V8" s="491" t="s">
        <v>374</v>
      </c>
      <c r="W8" s="489" t="s">
        <v>375</v>
      </c>
      <c r="X8" s="490" t="s">
        <v>376</v>
      </c>
      <c r="Y8" s="491" t="s">
        <v>374</v>
      </c>
      <c r="Z8" s="584" t="s">
        <v>375</v>
      </c>
      <c r="AA8" s="585" t="s">
        <v>376</v>
      </c>
      <c r="AB8" s="586" t="s">
        <v>374</v>
      </c>
      <c r="AC8" s="585" t="s">
        <v>376</v>
      </c>
      <c r="AD8" s="586" t="s">
        <v>374</v>
      </c>
      <c r="AE8" s="584" t="s">
        <v>375</v>
      </c>
      <c r="AF8" s="587" t="s">
        <v>376</v>
      </c>
      <c r="AG8" s="586" t="s">
        <v>374</v>
      </c>
      <c r="AH8" s="585" t="s">
        <v>376</v>
      </c>
      <c r="AI8" s="586" t="s">
        <v>374</v>
      </c>
      <c r="AJ8" s="584" t="s">
        <v>375</v>
      </c>
      <c r="AK8" s="587" t="s">
        <v>376</v>
      </c>
      <c r="AL8" s="585" t="s">
        <v>376</v>
      </c>
      <c r="AM8" s="588" t="s">
        <v>374</v>
      </c>
      <c r="AN8" s="313" t="s">
        <v>375</v>
      </c>
      <c r="AO8" s="313" t="s">
        <v>376</v>
      </c>
      <c r="AP8" s="313" t="s">
        <v>376</v>
      </c>
      <c r="AQ8" s="314" t="s">
        <v>374</v>
      </c>
      <c r="AR8" s="313" t="s">
        <v>375</v>
      </c>
      <c r="AS8" s="313" t="s">
        <v>376</v>
      </c>
      <c r="AT8" s="313" t="s">
        <v>376</v>
      </c>
      <c r="AU8" s="314" t="s">
        <v>374</v>
      </c>
      <c r="AV8" s="313" t="s">
        <v>375</v>
      </c>
      <c r="AW8" s="313" t="s">
        <v>376</v>
      </c>
      <c r="AX8" s="314" t="s">
        <v>374</v>
      </c>
      <c r="AY8" s="1143"/>
    </row>
    <row r="9" spans="1:51" s="111" customFormat="1" ht="16.2" thickBot="1">
      <c r="A9" s="135">
        <v>1</v>
      </c>
      <c r="B9" s="136">
        <v>2</v>
      </c>
      <c r="C9" s="136">
        <v>3</v>
      </c>
      <c r="D9" s="136">
        <v>4</v>
      </c>
      <c r="E9" s="229">
        <v>5</v>
      </c>
      <c r="F9" s="230">
        <v>6</v>
      </c>
      <c r="G9" s="231">
        <v>7</v>
      </c>
      <c r="H9" s="387">
        <v>8</v>
      </c>
      <c r="I9" s="388">
        <v>9</v>
      </c>
      <c r="J9" s="389">
        <v>10</v>
      </c>
      <c r="K9" s="388">
        <v>11</v>
      </c>
      <c r="L9" s="387">
        <v>12</v>
      </c>
      <c r="M9" s="390">
        <v>13</v>
      </c>
      <c r="N9" s="388">
        <v>14</v>
      </c>
      <c r="O9" s="387">
        <v>15</v>
      </c>
      <c r="P9" s="390">
        <v>16</v>
      </c>
      <c r="Q9" s="492">
        <v>17</v>
      </c>
      <c r="R9" s="493">
        <v>18</v>
      </c>
      <c r="S9" s="494">
        <v>19</v>
      </c>
      <c r="T9" s="492">
        <v>20</v>
      </c>
      <c r="U9" s="493">
        <v>21</v>
      </c>
      <c r="V9" s="494">
        <v>22</v>
      </c>
      <c r="W9" s="492">
        <v>23</v>
      </c>
      <c r="X9" s="493">
        <v>24</v>
      </c>
      <c r="Y9" s="494">
        <v>25</v>
      </c>
      <c r="Z9" s="589">
        <v>26</v>
      </c>
      <c r="AA9" s="590">
        <v>24</v>
      </c>
      <c r="AB9" s="591">
        <v>25</v>
      </c>
      <c r="AC9" s="590">
        <v>27</v>
      </c>
      <c r="AD9" s="592">
        <v>28</v>
      </c>
      <c r="AE9" s="593">
        <v>29</v>
      </c>
      <c r="AF9" s="594">
        <v>30</v>
      </c>
      <c r="AG9" s="591">
        <v>31</v>
      </c>
      <c r="AH9" s="590">
        <v>30</v>
      </c>
      <c r="AI9" s="592">
        <v>31</v>
      </c>
      <c r="AJ9" s="593">
        <v>32</v>
      </c>
      <c r="AK9" s="594">
        <v>33</v>
      </c>
      <c r="AL9" s="590">
        <v>33</v>
      </c>
      <c r="AM9" s="595">
        <v>34</v>
      </c>
      <c r="AN9" s="315">
        <v>35</v>
      </c>
      <c r="AO9" s="315">
        <v>36</v>
      </c>
      <c r="AP9" s="315">
        <v>36</v>
      </c>
      <c r="AQ9" s="316">
        <v>37</v>
      </c>
      <c r="AR9" s="315">
        <v>38</v>
      </c>
      <c r="AS9" s="315">
        <v>39</v>
      </c>
      <c r="AT9" s="315">
        <v>39</v>
      </c>
      <c r="AU9" s="316">
        <v>40</v>
      </c>
      <c r="AV9" s="315">
        <v>41</v>
      </c>
      <c r="AW9" s="315">
        <v>42</v>
      </c>
      <c r="AX9" s="317">
        <v>43</v>
      </c>
      <c r="AY9" s="186">
        <v>44</v>
      </c>
    </row>
    <row r="10" spans="1:51" ht="19.5" customHeight="1" thickBot="1">
      <c r="A10" s="1151" t="s">
        <v>241</v>
      </c>
      <c r="B10" s="1152"/>
      <c r="C10" s="1153"/>
      <c r="D10" s="137" t="s">
        <v>224</v>
      </c>
      <c r="E10" s="300">
        <f>SUM(E298,E407)</f>
        <v>30912.013479999998</v>
      </c>
      <c r="F10" s="300">
        <f>SUM(F298,F407)</f>
        <v>24604.018530000001</v>
      </c>
      <c r="G10" s="294">
        <f>SUM(F10/E10*100)</f>
        <v>79.593710535610199</v>
      </c>
      <c r="H10" s="391">
        <f>SUM(H298,H407)</f>
        <v>3</v>
      </c>
      <c r="I10" s="392">
        <f>SUM(I298,I407)</f>
        <v>3</v>
      </c>
      <c r="J10" s="393">
        <f>SUM(I10/H10*100%)</f>
        <v>1</v>
      </c>
      <c r="K10" s="392">
        <f>SUM(K298,K407)</f>
        <v>657.52368000000001</v>
      </c>
      <c r="L10" s="392">
        <f>SUM(L298,L407)</f>
        <v>657.52368000000001</v>
      </c>
      <c r="M10" s="394">
        <f>SUM(L10/K10*100%)</f>
        <v>1</v>
      </c>
      <c r="N10" s="392">
        <f>SUM(N298,N407)</f>
        <v>584.29534000000001</v>
      </c>
      <c r="O10" s="392">
        <f>SUM(O298,O407)</f>
        <v>584.29534000000001</v>
      </c>
      <c r="P10" s="395">
        <f>SUM(O10/N10*100)</f>
        <v>100</v>
      </c>
      <c r="Q10" s="495">
        <f>SUM(Q298,Q407)</f>
        <v>904.61368000000004</v>
      </c>
      <c r="R10" s="495">
        <f>SUM(R298,R407)</f>
        <v>904.61368000000004</v>
      </c>
      <c r="S10" s="497">
        <f>SUM(R10/Q10*100)</f>
        <v>100</v>
      </c>
      <c r="T10" s="495">
        <f>SUM(T298,T407)</f>
        <v>469.13617999999997</v>
      </c>
      <c r="U10" s="495">
        <f>SUM(U298,U407)</f>
        <v>469.13617999999997</v>
      </c>
      <c r="V10" s="497">
        <f>SUM(U10/T10*100)</f>
        <v>100</v>
      </c>
      <c r="W10" s="495">
        <f>SUM(W298,W407)</f>
        <v>7993.8236800000004</v>
      </c>
      <c r="X10" s="495">
        <f>SUM(X298,X407)</f>
        <v>8185.3116799999998</v>
      </c>
      <c r="Y10" s="497">
        <f>SUM(X10/W10*100)</f>
        <v>102.39544938274146</v>
      </c>
      <c r="Z10" s="596">
        <f>SUM(Z298,Z407)</f>
        <v>929.32867999999996</v>
      </c>
      <c r="AA10" s="597"/>
      <c r="AB10" s="598"/>
      <c r="AC10" s="596">
        <f>SUM(AC298,AC407)</f>
        <v>924.89308000000005</v>
      </c>
      <c r="AD10" s="599">
        <f>SUM(AC10/Z10*100%)</f>
        <v>0.99522709231356132</v>
      </c>
      <c r="AE10" s="596">
        <f>SUM(AE298,AE407)</f>
        <v>235.32368</v>
      </c>
      <c r="AF10" s="597"/>
      <c r="AG10" s="600"/>
      <c r="AH10" s="596">
        <f>SUM(AH298,AH407)</f>
        <v>225.71002999999999</v>
      </c>
      <c r="AI10" s="599">
        <f>SUM(AH10/AE10*100%)</f>
        <v>0.95914712025581106</v>
      </c>
      <c r="AJ10" s="596">
        <f>SUM(AJ298,AJ407)</f>
        <v>506.42367999999999</v>
      </c>
      <c r="AK10" s="597"/>
      <c r="AL10" s="596">
        <f>SUM(AL298,AL407)</f>
        <v>11496.331180000001</v>
      </c>
      <c r="AM10" s="599">
        <f>SUM(AL10/AJ10*100%)</f>
        <v>22.701014257469165</v>
      </c>
      <c r="AN10" s="318">
        <f>SUM(AN298,AN407)</f>
        <v>12136.50368</v>
      </c>
      <c r="AO10" s="319"/>
      <c r="AP10" s="318">
        <f>SUM(AP298,AP407)</f>
        <v>904.90368000000001</v>
      </c>
      <c r="AQ10" s="321">
        <f>SUM(AP10/AN10*100%)</f>
        <v>7.4560491543475563E-2</v>
      </c>
      <c r="AR10" s="318">
        <f>SUM(AR298,AR407)</f>
        <v>1952.3324299999999</v>
      </c>
      <c r="AS10" s="319"/>
      <c r="AT10" s="318">
        <f>SUM(AT298,AT407)</f>
        <v>0</v>
      </c>
      <c r="AU10" s="321">
        <f>SUM(AT10/AR10*100%)</f>
        <v>0</v>
      </c>
      <c r="AV10" s="318">
        <f>SUM(AV298,AV407)</f>
        <v>4539.7087699999993</v>
      </c>
      <c r="AW10" s="318">
        <f>SUM(AW298,AW407)</f>
        <v>0</v>
      </c>
      <c r="AX10" s="350">
        <f>SUM(AW10/AV10*100)</f>
        <v>0</v>
      </c>
      <c r="AY10" s="1160"/>
    </row>
    <row r="11" spans="1:51" ht="17.25" customHeight="1" thickBot="1">
      <c r="A11" s="1154"/>
      <c r="B11" s="1155"/>
      <c r="C11" s="1156"/>
      <c r="D11" s="138" t="s">
        <v>1</v>
      </c>
      <c r="E11" s="300"/>
      <c r="F11" s="300"/>
      <c r="G11" s="294"/>
      <c r="H11" s="391"/>
      <c r="I11" s="392"/>
      <c r="J11" s="393"/>
      <c r="K11" s="392"/>
      <c r="L11" s="392"/>
      <c r="M11" s="394"/>
      <c r="N11" s="392"/>
      <c r="O11" s="392"/>
      <c r="P11" s="395"/>
      <c r="Q11" s="495"/>
      <c r="R11" s="495"/>
      <c r="S11" s="497"/>
      <c r="T11" s="495"/>
      <c r="U11" s="495"/>
      <c r="V11" s="497"/>
      <c r="W11" s="495"/>
      <c r="X11" s="495"/>
      <c r="Y11" s="496"/>
      <c r="Z11" s="596"/>
      <c r="AA11" s="601"/>
      <c r="AB11" s="602"/>
      <c r="AC11" s="596"/>
      <c r="AD11" s="599"/>
      <c r="AE11" s="596"/>
      <c r="AF11" s="601"/>
      <c r="AG11" s="603"/>
      <c r="AH11" s="596"/>
      <c r="AI11" s="599"/>
      <c r="AJ11" s="596"/>
      <c r="AK11" s="601"/>
      <c r="AL11" s="596"/>
      <c r="AM11" s="599"/>
      <c r="AN11" s="318"/>
      <c r="AO11" s="322"/>
      <c r="AP11" s="318"/>
      <c r="AQ11" s="321"/>
      <c r="AR11" s="318"/>
      <c r="AS11" s="322"/>
      <c r="AT11" s="318"/>
      <c r="AU11" s="321"/>
      <c r="AV11" s="318"/>
      <c r="AW11" s="318"/>
      <c r="AX11" s="350"/>
      <c r="AY11" s="1145"/>
    </row>
    <row r="12" spans="1:51" ht="38.25" customHeight="1" thickBot="1">
      <c r="A12" s="1154"/>
      <c r="B12" s="1155"/>
      <c r="C12" s="1156"/>
      <c r="D12" s="139" t="s">
        <v>357</v>
      </c>
      <c r="E12" s="300"/>
      <c r="F12" s="300"/>
      <c r="G12" s="294"/>
      <c r="H12" s="391"/>
      <c r="I12" s="392"/>
      <c r="J12" s="393"/>
      <c r="K12" s="392"/>
      <c r="L12" s="392"/>
      <c r="M12" s="394"/>
      <c r="N12" s="392"/>
      <c r="O12" s="392"/>
      <c r="P12" s="395"/>
      <c r="Q12" s="495"/>
      <c r="R12" s="495"/>
      <c r="S12" s="497"/>
      <c r="T12" s="495"/>
      <c r="U12" s="495"/>
      <c r="V12" s="497"/>
      <c r="W12" s="495"/>
      <c r="X12" s="495"/>
      <c r="Y12" s="496"/>
      <c r="Z12" s="596"/>
      <c r="AA12" s="604"/>
      <c r="AB12" s="605"/>
      <c r="AC12" s="596"/>
      <c r="AD12" s="599"/>
      <c r="AE12" s="596"/>
      <c r="AF12" s="604"/>
      <c r="AG12" s="606"/>
      <c r="AH12" s="596"/>
      <c r="AI12" s="599"/>
      <c r="AJ12" s="596"/>
      <c r="AK12" s="604"/>
      <c r="AL12" s="596"/>
      <c r="AM12" s="599"/>
      <c r="AN12" s="318"/>
      <c r="AO12" s="322"/>
      <c r="AP12" s="318"/>
      <c r="AQ12" s="321"/>
      <c r="AR12" s="318"/>
      <c r="AS12" s="322"/>
      <c r="AT12" s="318"/>
      <c r="AU12" s="321"/>
      <c r="AV12" s="318"/>
      <c r="AW12" s="318"/>
      <c r="AX12" s="350"/>
      <c r="AY12" s="1145"/>
    </row>
    <row r="13" spans="1:51" ht="16.2" thickBot="1">
      <c r="A13" s="1154"/>
      <c r="B13" s="1155"/>
      <c r="C13" s="1156"/>
      <c r="D13" s="139" t="s">
        <v>251</v>
      </c>
      <c r="E13" s="300">
        <f>SUM(E301,E410)</f>
        <v>30912.013479999998</v>
      </c>
      <c r="F13" s="300">
        <f>SUM(F301,F410)</f>
        <v>24604.018530000001</v>
      </c>
      <c r="G13" s="294">
        <f>SUM(F13/E13*100)</f>
        <v>79.593710535610199</v>
      </c>
      <c r="H13" s="391">
        <f>SUM(H301,H410)</f>
        <v>3</v>
      </c>
      <c r="I13" s="392">
        <f>SUM(I301,I410)</f>
        <v>3</v>
      </c>
      <c r="J13" s="393">
        <f>SUM(I13/H13*100%)</f>
        <v>1</v>
      </c>
      <c r="K13" s="392">
        <f>SUM(K301,K410)</f>
        <v>657.52368000000001</v>
      </c>
      <c r="L13" s="392">
        <f>SUM(L301,L410)</f>
        <v>657.52368000000001</v>
      </c>
      <c r="M13" s="394">
        <f>SUM(L13/K13*100%)</f>
        <v>1</v>
      </c>
      <c r="N13" s="392">
        <f>SUM(N301,N410)</f>
        <v>584.29534000000001</v>
      </c>
      <c r="O13" s="392">
        <f>SUM(O301,O410)</f>
        <v>584.29534000000001</v>
      </c>
      <c r="P13" s="395">
        <f>SUM(O13/N13*100)</f>
        <v>100</v>
      </c>
      <c r="Q13" s="495">
        <f>SUM(Q301,Q410)</f>
        <v>904.61368000000004</v>
      </c>
      <c r="R13" s="495">
        <f>SUM(R301,R410)</f>
        <v>904.61368000000004</v>
      </c>
      <c r="S13" s="497">
        <f>SUM(R13/Q13*100)</f>
        <v>100</v>
      </c>
      <c r="T13" s="495">
        <f>SUM(T301,T410)</f>
        <v>469.13617999999997</v>
      </c>
      <c r="U13" s="495">
        <f>SUM(U301,U410)</f>
        <v>469.13617999999997</v>
      </c>
      <c r="V13" s="497">
        <f>SUM(U13/T13*100)</f>
        <v>100</v>
      </c>
      <c r="W13" s="495">
        <f>SUM(W301,W410)</f>
        <v>7993.8236800000004</v>
      </c>
      <c r="X13" s="495">
        <f>SUM(X301,X410)</f>
        <v>8185.3116799999998</v>
      </c>
      <c r="Y13" s="497">
        <f>SUM(X13/W13*100)</f>
        <v>102.39544938274146</v>
      </c>
      <c r="Z13" s="596">
        <f>SUM(Z301,Z410)</f>
        <v>929.32867999999996</v>
      </c>
      <c r="AA13" s="607"/>
      <c r="AB13" s="608"/>
      <c r="AC13" s="596">
        <f>SUM(AC301,AC410)</f>
        <v>924.89308000000005</v>
      </c>
      <c r="AD13" s="599">
        <f>SUM(AC13/Z13*100%)</f>
        <v>0.99522709231356132</v>
      </c>
      <c r="AE13" s="596">
        <f>SUM(AE301,AE410)</f>
        <v>235.32368</v>
      </c>
      <c r="AF13" s="607"/>
      <c r="AG13" s="609"/>
      <c r="AH13" s="596">
        <f>SUM(AH301,AH410)</f>
        <v>225.71002999999999</v>
      </c>
      <c r="AI13" s="599">
        <f>SUM(AH13/AE13*100%)</f>
        <v>0.95914712025581106</v>
      </c>
      <c r="AJ13" s="596">
        <f>SUM(AJ301,AJ410)</f>
        <v>506.42367999999999</v>
      </c>
      <c r="AK13" s="607"/>
      <c r="AL13" s="596">
        <f>SUM(AL301,AL410)</f>
        <v>11496.331180000001</v>
      </c>
      <c r="AM13" s="599">
        <f>SUM(AL13/AJ13*100%)</f>
        <v>22.701014257469165</v>
      </c>
      <c r="AN13" s="318">
        <f>SUM(AN301,AN410)</f>
        <v>12136.50368</v>
      </c>
      <c r="AO13" s="322"/>
      <c r="AP13" s="318">
        <f>SUM(AP301,AP410)</f>
        <v>904.90368000000001</v>
      </c>
      <c r="AQ13" s="321">
        <f>SUM(AP13/AN13*100%)</f>
        <v>7.4560491543475563E-2</v>
      </c>
      <c r="AR13" s="318">
        <f>SUM(AR301,AR410)</f>
        <v>1952.3324299999999</v>
      </c>
      <c r="AS13" s="322"/>
      <c r="AT13" s="318">
        <f>SUM(AT301,AT410)</f>
        <v>0</v>
      </c>
      <c r="AU13" s="321">
        <f>SUM(AT13/AR13*100%)</f>
        <v>0</v>
      </c>
      <c r="AV13" s="318">
        <f>SUM(AV301,AV410)</f>
        <v>4539.7087699999993</v>
      </c>
      <c r="AW13" s="318">
        <f>SUM(AW301,AW410)</f>
        <v>0</v>
      </c>
      <c r="AX13" s="350">
        <f>SUM(AW13/AV13*100)</f>
        <v>0</v>
      </c>
      <c r="AY13" s="1145"/>
    </row>
    <row r="14" spans="1:51" ht="84.75" customHeight="1">
      <c r="A14" s="1154"/>
      <c r="B14" s="1155"/>
      <c r="C14" s="1156"/>
      <c r="D14" s="138" t="s">
        <v>259</v>
      </c>
      <c r="E14" s="300">
        <f>SUM(E302,E411)</f>
        <v>17031.93348</v>
      </c>
      <c r="F14" s="300">
        <f>SUM(F302,F411)</f>
        <v>14905.059160000001</v>
      </c>
      <c r="G14" s="294">
        <f>SUM(F14/E14*100)</f>
        <v>87.512431735965194</v>
      </c>
      <c r="H14" s="391">
        <f>SUM(H302,H411)</f>
        <v>3</v>
      </c>
      <c r="I14" s="392">
        <f>SUM(I302,I411)</f>
        <v>3</v>
      </c>
      <c r="J14" s="393">
        <f>SUM(I14/H14*100%)</f>
        <v>1</v>
      </c>
      <c r="K14" s="392">
        <f>SUM(K302,K411)</f>
        <v>222.5</v>
      </c>
      <c r="L14" s="392">
        <f>SUM(L302,L411)</f>
        <v>222.5</v>
      </c>
      <c r="M14" s="394">
        <f>SUM(L14/K14*100%)</f>
        <v>1</v>
      </c>
      <c r="N14" s="392">
        <f>SUM(N302,N411)</f>
        <v>313.05916000000002</v>
      </c>
      <c r="O14" s="392">
        <f>SUM(O302,O411)</f>
        <v>313.05916000000002</v>
      </c>
      <c r="P14" s="395">
        <f>SUM(O14/N14*100)</f>
        <v>100</v>
      </c>
      <c r="Q14" s="495">
        <f>SUM(Q302,Q411)</f>
        <v>688</v>
      </c>
      <c r="R14" s="495">
        <f>SUM(R302,R411)</f>
        <v>688</v>
      </c>
      <c r="S14" s="496">
        <f>SUM(R14/Q14*100)</f>
        <v>100</v>
      </c>
      <c r="T14" s="495">
        <f>SUM(T302,T411)</f>
        <v>268</v>
      </c>
      <c r="U14" s="495">
        <f>SUM(U302,U411)</f>
        <v>268</v>
      </c>
      <c r="V14" s="496">
        <f>SUM(U14/T14*100)</f>
        <v>100</v>
      </c>
      <c r="W14" s="495">
        <f>SUM(W302,W411)</f>
        <v>2127.5</v>
      </c>
      <c r="X14" s="495">
        <f>SUM(X302,X411)</f>
        <v>2127.5</v>
      </c>
      <c r="Y14" s="497">
        <f>SUM(X14/W14*100)</f>
        <v>100</v>
      </c>
      <c r="Z14" s="596">
        <f>SUM(Z302,Z411)</f>
        <v>0</v>
      </c>
      <c r="AA14" s="607"/>
      <c r="AB14" s="608"/>
      <c r="AC14" s="596">
        <f>SUM(AC302,AC411)</f>
        <v>0</v>
      </c>
      <c r="AD14" s="599" t="e">
        <f>SUM(AC14/Z14*100%)</f>
        <v>#DIV/0!</v>
      </c>
      <c r="AE14" s="596">
        <f>SUM(AE302,AE411)</f>
        <v>0</v>
      </c>
      <c r="AF14" s="607"/>
      <c r="AG14" s="609"/>
      <c r="AH14" s="596">
        <f>SUM(AH302,AH411)</f>
        <v>0</v>
      </c>
      <c r="AI14" s="599" t="e">
        <f>SUM(AH14/AE14*100%)</f>
        <v>#DIV/0!</v>
      </c>
      <c r="AJ14" s="596">
        <f>SUM(AJ302,AJ411)</f>
        <v>0</v>
      </c>
      <c r="AK14" s="607"/>
      <c r="AL14" s="596">
        <f>SUM(AL302,AL411)</f>
        <v>11247</v>
      </c>
      <c r="AM14" s="599" t="e">
        <f>SUM(AL14/AJ14*100%)</f>
        <v>#DIV/0!</v>
      </c>
      <c r="AN14" s="318">
        <f>SUM(AN302,AN411)</f>
        <v>11283</v>
      </c>
      <c r="AO14" s="322"/>
      <c r="AP14" s="318">
        <f>SUM(AP302,AP411)</f>
        <v>36</v>
      </c>
      <c r="AQ14" s="321">
        <f>SUM(AP14/AN14*100%)</f>
        <v>3.1906407870247273E-3</v>
      </c>
      <c r="AR14" s="318" t="e">
        <f>SUM(AR302,AR411)</f>
        <v>#REF!</v>
      </c>
      <c r="AS14" s="322"/>
      <c r="AT14" s="318">
        <f>SUM(AT302,AT411)</f>
        <v>0</v>
      </c>
      <c r="AU14" s="321" t="e">
        <f>SUM(AT14/AR14*100%)</f>
        <v>#REF!</v>
      </c>
      <c r="AV14" s="318">
        <f>SUM(AV302,AV411)</f>
        <v>395.87432000000001</v>
      </c>
      <c r="AW14" s="318">
        <f>SUM(AW302,AW411)</f>
        <v>0</v>
      </c>
      <c r="AX14" s="350">
        <f>SUM(AW14/AV14*100)</f>
        <v>0</v>
      </c>
      <c r="AY14" s="1145"/>
    </row>
    <row r="15" spans="1:51" ht="15.6">
      <c r="A15" s="1154"/>
      <c r="B15" s="1155"/>
      <c r="C15" s="1156"/>
      <c r="D15" s="139" t="s">
        <v>252</v>
      </c>
      <c r="E15" s="233"/>
      <c r="F15" s="233"/>
      <c r="G15" s="235"/>
      <c r="H15" s="396"/>
      <c r="I15" s="397"/>
      <c r="J15" s="398"/>
      <c r="K15" s="397"/>
      <c r="L15" s="397"/>
      <c r="M15" s="399"/>
      <c r="N15" s="400"/>
      <c r="O15" s="397"/>
      <c r="P15" s="399"/>
      <c r="Q15" s="498"/>
      <c r="R15" s="498"/>
      <c r="S15" s="499"/>
      <c r="T15" s="500"/>
      <c r="U15" s="498"/>
      <c r="V15" s="499"/>
      <c r="W15" s="498"/>
      <c r="X15" s="498"/>
      <c r="Y15" s="499"/>
      <c r="Z15" s="610"/>
      <c r="AA15" s="607"/>
      <c r="AB15" s="608"/>
      <c r="AC15" s="609"/>
      <c r="AD15" s="611"/>
      <c r="AE15" s="612"/>
      <c r="AF15" s="607"/>
      <c r="AG15" s="609"/>
      <c r="AH15" s="611"/>
      <c r="AI15" s="611"/>
      <c r="AJ15" s="612"/>
      <c r="AK15" s="607"/>
      <c r="AL15" s="611"/>
      <c r="AM15" s="613"/>
      <c r="AN15" s="322"/>
      <c r="AO15" s="322"/>
      <c r="AP15" s="323"/>
      <c r="AQ15" s="323"/>
      <c r="AR15" s="322"/>
      <c r="AS15" s="322"/>
      <c r="AT15" s="323"/>
      <c r="AU15" s="323"/>
      <c r="AV15" s="322"/>
      <c r="AW15" s="323"/>
      <c r="AX15" s="323"/>
      <c r="AY15" s="1145"/>
    </row>
    <row r="16" spans="1:51" ht="36.75" customHeight="1">
      <c r="A16" s="1157"/>
      <c r="B16" s="1158"/>
      <c r="C16" s="1159"/>
      <c r="D16" s="139" t="s">
        <v>7</v>
      </c>
      <c r="E16" s="236"/>
      <c r="F16" s="236"/>
      <c r="G16" s="235"/>
      <c r="H16" s="401"/>
      <c r="I16" s="402"/>
      <c r="J16" s="403"/>
      <c r="K16" s="402"/>
      <c r="L16" s="402"/>
      <c r="M16" s="402"/>
      <c r="N16" s="404"/>
      <c r="O16" s="402"/>
      <c r="P16" s="402"/>
      <c r="Q16" s="501"/>
      <c r="R16" s="501"/>
      <c r="S16" s="501"/>
      <c r="T16" s="502"/>
      <c r="U16" s="501"/>
      <c r="V16" s="501"/>
      <c r="W16" s="501"/>
      <c r="X16" s="501"/>
      <c r="Y16" s="501"/>
      <c r="Z16" s="614"/>
      <c r="AA16" s="601"/>
      <c r="AB16" s="602"/>
      <c r="AC16" s="603"/>
      <c r="AD16" s="614"/>
      <c r="AE16" s="615"/>
      <c r="AF16" s="601"/>
      <c r="AG16" s="603"/>
      <c r="AH16" s="614"/>
      <c r="AI16" s="614"/>
      <c r="AJ16" s="615"/>
      <c r="AK16" s="601"/>
      <c r="AL16" s="614"/>
      <c r="AM16" s="616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1161"/>
    </row>
    <row r="17" spans="1:51" ht="15.6">
      <c r="A17" s="1162" t="s">
        <v>0</v>
      </c>
      <c r="B17" s="1163"/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63"/>
      <c r="AC17" s="1163"/>
      <c r="AD17" s="1163"/>
      <c r="AE17" s="1163"/>
      <c r="AF17" s="1163"/>
      <c r="AG17" s="1163"/>
      <c r="AH17" s="1163"/>
      <c r="AI17" s="1163"/>
      <c r="AJ17" s="1163"/>
      <c r="AK17" s="1163"/>
      <c r="AL17" s="1163"/>
      <c r="AM17" s="1163"/>
      <c r="AN17" s="1163"/>
      <c r="AO17" s="1163"/>
      <c r="AP17" s="1163"/>
      <c r="AQ17" s="1163"/>
      <c r="AR17" s="1163"/>
      <c r="AS17" s="1163"/>
      <c r="AT17" s="1163"/>
      <c r="AU17" s="1163"/>
      <c r="AV17" s="1163"/>
      <c r="AW17" s="1163"/>
      <c r="AX17" s="1163"/>
      <c r="AY17" s="1164"/>
    </row>
    <row r="18" spans="1:51" ht="18.75" customHeight="1">
      <c r="A18" s="1165" t="s">
        <v>257</v>
      </c>
      <c r="B18" s="1166"/>
      <c r="C18" s="1167"/>
      <c r="D18" s="140" t="s">
        <v>5</v>
      </c>
      <c r="E18" s="233"/>
      <c r="F18" s="233"/>
      <c r="G18" s="237"/>
      <c r="H18" s="405"/>
      <c r="I18" s="406"/>
      <c r="J18" s="407"/>
      <c r="K18" s="406"/>
      <c r="L18" s="408"/>
      <c r="M18" s="409"/>
      <c r="N18" s="406"/>
      <c r="O18" s="406"/>
      <c r="P18" s="409"/>
      <c r="Q18" s="503"/>
      <c r="R18" s="503"/>
      <c r="S18" s="504"/>
      <c r="T18" s="503"/>
      <c r="U18" s="503"/>
      <c r="V18" s="504"/>
      <c r="W18" s="503"/>
      <c r="X18" s="503"/>
      <c r="Y18" s="504"/>
      <c r="Z18" s="617"/>
      <c r="AA18" s="618"/>
      <c r="AB18" s="619"/>
      <c r="AC18" s="620"/>
      <c r="AD18" s="621"/>
      <c r="AE18" s="622"/>
      <c r="AF18" s="618"/>
      <c r="AG18" s="620"/>
      <c r="AH18" s="621"/>
      <c r="AI18" s="621"/>
      <c r="AJ18" s="622"/>
      <c r="AK18" s="618"/>
      <c r="AL18" s="621"/>
      <c r="AM18" s="623"/>
      <c r="AN18" s="319"/>
      <c r="AO18" s="319"/>
      <c r="AP18" s="320"/>
      <c r="AQ18" s="320"/>
      <c r="AR18" s="319"/>
      <c r="AS18" s="319"/>
      <c r="AT18" s="320"/>
      <c r="AU18" s="320"/>
      <c r="AV18" s="319"/>
      <c r="AW18" s="320"/>
      <c r="AX18" s="320"/>
      <c r="AY18" s="1144"/>
    </row>
    <row r="19" spans="1:51" ht="30" customHeight="1">
      <c r="A19" s="1168"/>
      <c r="B19" s="1169"/>
      <c r="C19" s="1170"/>
      <c r="D19" s="141" t="s">
        <v>1</v>
      </c>
      <c r="E19" s="238"/>
      <c r="F19" s="238"/>
      <c r="G19" s="234"/>
      <c r="H19" s="401"/>
      <c r="I19" s="402"/>
      <c r="J19" s="403"/>
      <c r="K19" s="402"/>
      <c r="L19" s="410"/>
      <c r="M19" s="402"/>
      <c r="N19" s="402"/>
      <c r="O19" s="402"/>
      <c r="P19" s="402"/>
      <c r="Q19" s="501"/>
      <c r="R19" s="501"/>
      <c r="S19" s="501"/>
      <c r="T19" s="501"/>
      <c r="U19" s="501"/>
      <c r="V19" s="501"/>
      <c r="W19" s="501"/>
      <c r="X19" s="501"/>
      <c r="Y19" s="501"/>
      <c r="Z19" s="614"/>
      <c r="AA19" s="601"/>
      <c r="AB19" s="602"/>
      <c r="AC19" s="603"/>
      <c r="AD19" s="614"/>
      <c r="AE19" s="615"/>
      <c r="AF19" s="601"/>
      <c r="AG19" s="603"/>
      <c r="AH19" s="614"/>
      <c r="AI19" s="614"/>
      <c r="AJ19" s="615"/>
      <c r="AK19" s="601"/>
      <c r="AL19" s="614"/>
      <c r="AM19" s="616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1145"/>
    </row>
    <row r="20" spans="1:51" ht="31.2">
      <c r="A20" s="1168"/>
      <c r="B20" s="1169"/>
      <c r="C20" s="1170"/>
      <c r="D20" s="142" t="s">
        <v>357</v>
      </c>
      <c r="E20" s="236"/>
      <c r="F20" s="236"/>
      <c r="G20" s="235"/>
      <c r="H20" s="411"/>
      <c r="I20" s="412"/>
      <c r="J20" s="413"/>
      <c r="K20" s="412"/>
      <c r="L20" s="414"/>
      <c r="M20" s="415"/>
      <c r="N20" s="412"/>
      <c r="O20" s="412"/>
      <c r="P20" s="415"/>
      <c r="Q20" s="505"/>
      <c r="R20" s="505"/>
      <c r="S20" s="506"/>
      <c r="T20" s="505"/>
      <c r="U20" s="505"/>
      <c r="V20" s="506"/>
      <c r="W20" s="505"/>
      <c r="X20" s="505"/>
      <c r="Y20" s="506"/>
      <c r="Z20" s="624"/>
      <c r="AA20" s="604"/>
      <c r="AB20" s="605"/>
      <c r="AC20" s="606"/>
      <c r="AD20" s="625"/>
      <c r="AE20" s="626"/>
      <c r="AF20" s="604"/>
      <c r="AG20" s="606"/>
      <c r="AH20" s="625"/>
      <c r="AI20" s="625"/>
      <c r="AJ20" s="626"/>
      <c r="AK20" s="604"/>
      <c r="AL20" s="625"/>
      <c r="AM20" s="627"/>
      <c r="AN20" s="322"/>
      <c r="AO20" s="322"/>
      <c r="AP20" s="323"/>
      <c r="AQ20" s="323"/>
      <c r="AR20" s="322"/>
      <c r="AS20" s="322"/>
      <c r="AT20" s="323"/>
      <c r="AU20" s="323"/>
      <c r="AV20" s="322"/>
      <c r="AW20" s="323"/>
      <c r="AX20" s="323"/>
      <c r="AY20" s="1145"/>
    </row>
    <row r="21" spans="1:51" ht="15.6">
      <c r="A21" s="1168"/>
      <c r="B21" s="1169"/>
      <c r="C21" s="1170"/>
      <c r="D21" s="139" t="s">
        <v>251</v>
      </c>
      <c r="E21" s="236"/>
      <c r="F21" s="236"/>
      <c r="G21" s="235"/>
      <c r="H21" s="396"/>
      <c r="I21" s="397"/>
      <c r="J21" s="398"/>
      <c r="K21" s="397"/>
      <c r="L21" s="416"/>
      <c r="M21" s="399"/>
      <c r="N21" s="397"/>
      <c r="O21" s="397"/>
      <c r="P21" s="399"/>
      <c r="Q21" s="498"/>
      <c r="R21" s="498"/>
      <c r="S21" s="499"/>
      <c r="T21" s="498"/>
      <c r="U21" s="498"/>
      <c r="V21" s="499"/>
      <c r="W21" s="498"/>
      <c r="X21" s="498"/>
      <c r="Y21" s="499"/>
      <c r="Z21" s="610"/>
      <c r="AA21" s="607"/>
      <c r="AB21" s="608"/>
      <c r="AC21" s="609"/>
      <c r="AD21" s="611"/>
      <c r="AE21" s="612"/>
      <c r="AF21" s="607"/>
      <c r="AG21" s="609"/>
      <c r="AH21" s="611"/>
      <c r="AI21" s="611"/>
      <c r="AJ21" s="612"/>
      <c r="AK21" s="607"/>
      <c r="AL21" s="611"/>
      <c r="AM21" s="613"/>
      <c r="AN21" s="322"/>
      <c r="AO21" s="322"/>
      <c r="AP21" s="323"/>
      <c r="AQ21" s="323"/>
      <c r="AR21" s="322"/>
      <c r="AS21" s="322"/>
      <c r="AT21" s="323"/>
      <c r="AU21" s="323"/>
      <c r="AV21" s="322"/>
      <c r="AW21" s="323"/>
      <c r="AX21" s="323"/>
      <c r="AY21" s="1145"/>
    </row>
    <row r="22" spans="1:51" ht="84" customHeight="1">
      <c r="A22" s="1168"/>
      <c r="B22" s="1169"/>
      <c r="C22" s="1170"/>
      <c r="D22" s="139" t="s">
        <v>259</v>
      </c>
      <c r="E22" s="236"/>
      <c r="F22" s="236"/>
      <c r="G22" s="235"/>
      <c r="H22" s="396"/>
      <c r="I22" s="397"/>
      <c r="J22" s="398"/>
      <c r="K22" s="397"/>
      <c r="L22" s="416"/>
      <c r="M22" s="399"/>
      <c r="N22" s="397"/>
      <c r="O22" s="397"/>
      <c r="P22" s="399"/>
      <c r="Q22" s="498"/>
      <c r="R22" s="498"/>
      <c r="S22" s="499"/>
      <c r="T22" s="498"/>
      <c r="U22" s="498"/>
      <c r="V22" s="499"/>
      <c r="W22" s="498"/>
      <c r="X22" s="498"/>
      <c r="Y22" s="499"/>
      <c r="Z22" s="610"/>
      <c r="AA22" s="607"/>
      <c r="AB22" s="608"/>
      <c r="AC22" s="609"/>
      <c r="AD22" s="611"/>
      <c r="AE22" s="612"/>
      <c r="AF22" s="607"/>
      <c r="AG22" s="609"/>
      <c r="AH22" s="611"/>
      <c r="AI22" s="611"/>
      <c r="AJ22" s="612"/>
      <c r="AK22" s="607"/>
      <c r="AL22" s="611"/>
      <c r="AM22" s="613"/>
      <c r="AN22" s="322"/>
      <c r="AO22" s="322"/>
      <c r="AP22" s="323"/>
      <c r="AQ22" s="323"/>
      <c r="AR22" s="322"/>
      <c r="AS22" s="322"/>
      <c r="AT22" s="323"/>
      <c r="AU22" s="323"/>
      <c r="AV22" s="322"/>
      <c r="AW22" s="323"/>
      <c r="AX22" s="323"/>
      <c r="AY22" s="1145"/>
    </row>
    <row r="23" spans="1:51" ht="15.6">
      <c r="A23" s="1168"/>
      <c r="B23" s="1169"/>
      <c r="C23" s="1170"/>
      <c r="D23" s="139" t="s">
        <v>252</v>
      </c>
      <c r="E23" s="236"/>
      <c r="F23" s="236"/>
      <c r="G23" s="235"/>
      <c r="H23" s="396"/>
      <c r="I23" s="397"/>
      <c r="J23" s="398"/>
      <c r="K23" s="397"/>
      <c r="L23" s="416"/>
      <c r="M23" s="399"/>
      <c r="N23" s="397"/>
      <c r="O23" s="397"/>
      <c r="P23" s="399"/>
      <c r="Q23" s="498"/>
      <c r="R23" s="498"/>
      <c r="S23" s="499"/>
      <c r="T23" s="498"/>
      <c r="U23" s="498"/>
      <c r="V23" s="499"/>
      <c r="W23" s="498"/>
      <c r="X23" s="498"/>
      <c r="Y23" s="499"/>
      <c r="Z23" s="610"/>
      <c r="AA23" s="607"/>
      <c r="AB23" s="608"/>
      <c r="AC23" s="609"/>
      <c r="AD23" s="611"/>
      <c r="AE23" s="612"/>
      <c r="AF23" s="607"/>
      <c r="AG23" s="609"/>
      <c r="AH23" s="611"/>
      <c r="AI23" s="611"/>
      <c r="AJ23" s="612"/>
      <c r="AK23" s="607"/>
      <c r="AL23" s="611"/>
      <c r="AM23" s="613"/>
      <c r="AN23" s="322"/>
      <c r="AO23" s="322"/>
      <c r="AP23" s="323"/>
      <c r="AQ23" s="323"/>
      <c r="AR23" s="322"/>
      <c r="AS23" s="322"/>
      <c r="AT23" s="323"/>
      <c r="AU23" s="323"/>
      <c r="AV23" s="322"/>
      <c r="AW23" s="323"/>
      <c r="AX23" s="323"/>
      <c r="AY23" s="1145"/>
    </row>
    <row r="24" spans="1:51" ht="31.8" thickBot="1">
      <c r="A24" s="1171"/>
      <c r="B24" s="1172"/>
      <c r="C24" s="1173"/>
      <c r="D24" s="141" t="s">
        <v>7</v>
      </c>
      <c r="E24" s="238"/>
      <c r="F24" s="238"/>
      <c r="G24" s="234"/>
      <c r="H24" s="401"/>
      <c r="I24" s="402"/>
      <c r="J24" s="403"/>
      <c r="K24" s="402"/>
      <c r="L24" s="410"/>
      <c r="M24" s="402"/>
      <c r="N24" s="402"/>
      <c r="O24" s="402"/>
      <c r="P24" s="402"/>
      <c r="Q24" s="501"/>
      <c r="R24" s="498"/>
      <c r="S24" s="498"/>
      <c r="T24" s="498"/>
      <c r="U24" s="498"/>
      <c r="V24" s="498"/>
      <c r="W24" s="498"/>
      <c r="X24" s="498"/>
      <c r="Y24" s="498"/>
      <c r="Z24" s="614"/>
      <c r="AA24" s="601"/>
      <c r="AB24" s="602"/>
      <c r="AC24" s="603"/>
      <c r="AD24" s="614"/>
      <c r="AE24" s="615"/>
      <c r="AF24" s="601"/>
      <c r="AG24" s="603"/>
      <c r="AH24" s="614"/>
      <c r="AI24" s="614"/>
      <c r="AJ24" s="615"/>
      <c r="AK24" s="601"/>
      <c r="AL24" s="614"/>
      <c r="AM24" s="616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1145"/>
    </row>
    <row r="25" spans="1:51" ht="17.25" customHeight="1">
      <c r="A25" s="1165" t="s">
        <v>258</v>
      </c>
      <c r="B25" s="1166"/>
      <c r="C25" s="1167"/>
      <c r="D25" s="140" t="s">
        <v>5</v>
      </c>
      <c r="E25" s="934">
        <f>SUM(E298,E407)</f>
        <v>30912.013479999998</v>
      </c>
      <c r="F25" s="934">
        <f>SUM(F298,F407)</f>
        <v>24604.018530000001</v>
      </c>
      <c r="G25" s="294">
        <f>SUM(F25/E25*100)</f>
        <v>79.593710535610199</v>
      </c>
      <c r="H25" s="405">
        <f>SUM(H298,H407)</f>
        <v>3</v>
      </c>
      <c r="I25" s="405">
        <f>SUM(I298,I407)</f>
        <v>3</v>
      </c>
      <c r="J25" s="393">
        <f>SUM(I25/H25*100%)</f>
        <v>1</v>
      </c>
      <c r="K25" s="405">
        <f t="shared" ref="K25:O25" si="0">SUM(K298,K407)</f>
        <v>657.52368000000001</v>
      </c>
      <c r="L25" s="405">
        <f t="shared" si="0"/>
        <v>657.52368000000001</v>
      </c>
      <c r="M25" s="393">
        <f>SUM(L25/K25*100%)</f>
        <v>1</v>
      </c>
      <c r="N25" s="405">
        <f t="shared" si="0"/>
        <v>584.29534000000001</v>
      </c>
      <c r="O25" s="405">
        <f t="shared" si="0"/>
        <v>584.29534000000001</v>
      </c>
      <c r="P25" s="393">
        <f>SUM(O25/N25*100%)</f>
        <v>1</v>
      </c>
      <c r="Q25" s="503">
        <f>SUM(Q298,Q407)</f>
        <v>904.61368000000004</v>
      </c>
      <c r="R25" s="503">
        <f>SUM(R298,R407)</f>
        <v>904.61368000000004</v>
      </c>
      <c r="S25" s="307">
        <f>SUM(R25/Q25*100)</f>
        <v>100</v>
      </c>
      <c r="T25" s="503">
        <f>SUM(T298,T407)</f>
        <v>469.13617999999997</v>
      </c>
      <c r="U25" s="503">
        <f>SUM(U298,U407)</f>
        <v>469.13617999999997</v>
      </c>
      <c r="V25" s="307">
        <f>SUM(U25/T25*100)</f>
        <v>100</v>
      </c>
      <c r="W25" s="503">
        <f>SUM(W298,W407)</f>
        <v>7993.8236800000004</v>
      </c>
      <c r="X25" s="503">
        <f>SUM(X298,X407)</f>
        <v>8185.3116799999998</v>
      </c>
      <c r="Y25" s="307">
        <f>SUM(X25/W25*100)</f>
        <v>102.39544938274146</v>
      </c>
      <c r="Z25" s="617">
        <f>SUM(Z298,Z407)</f>
        <v>929.32867999999996</v>
      </c>
      <c r="AA25" s="617">
        <f t="shared" ref="AA25:AL25" si="1">SUM(AA298,AA407)</f>
        <v>0</v>
      </c>
      <c r="AB25" s="617">
        <f t="shared" si="1"/>
        <v>0</v>
      </c>
      <c r="AC25" s="617">
        <f t="shared" si="1"/>
        <v>924.89308000000005</v>
      </c>
      <c r="AD25" s="599">
        <f>SUM(AC25/Z25*100%)</f>
        <v>0.99522709231356132</v>
      </c>
      <c r="AE25" s="617">
        <f t="shared" si="1"/>
        <v>235.32368</v>
      </c>
      <c r="AF25" s="617">
        <f t="shared" si="1"/>
        <v>0</v>
      </c>
      <c r="AG25" s="617">
        <f t="shared" si="1"/>
        <v>0</v>
      </c>
      <c r="AH25" s="617">
        <f t="shared" si="1"/>
        <v>225.71002999999999</v>
      </c>
      <c r="AI25" s="599">
        <f>SUM(AH25/AE25*100%)</f>
        <v>0.95914712025581106</v>
      </c>
      <c r="AJ25" s="617">
        <f t="shared" si="1"/>
        <v>506.42367999999999</v>
      </c>
      <c r="AK25" s="617">
        <f t="shared" si="1"/>
        <v>0</v>
      </c>
      <c r="AL25" s="617">
        <f t="shared" si="1"/>
        <v>11496.331180000001</v>
      </c>
      <c r="AM25" s="599">
        <f>SUM(AL25/AJ25*100%)</f>
        <v>22.701014257469165</v>
      </c>
      <c r="AN25" s="319">
        <f>SUM(AN298,AN407)</f>
        <v>12136.50368</v>
      </c>
      <c r="AO25" s="319"/>
      <c r="AP25" s="319">
        <f>SUM(AP298,AP407)</f>
        <v>904.90368000000001</v>
      </c>
      <c r="AQ25" s="321">
        <f>SUM(AP25/AN25*100%)</f>
        <v>7.4560491543475563E-2</v>
      </c>
      <c r="AR25" s="319">
        <f>SUM(AR298,AR407)</f>
        <v>1952.3324299999999</v>
      </c>
      <c r="AS25" s="319"/>
      <c r="AT25" s="319">
        <f>SUM(AT298,AT407)</f>
        <v>0</v>
      </c>
      <c r="AU25" s="321">
        <f>SUM(AT25/AR25*100%)</f>
        <v>0</v>
      </c>
      <c r="AV25" s="319">
        <f>SUM(AV298,AV407)</f>
        <v>4539.7087699999993</v>
      </c>
      <c r="AW25" s="319">
        <f>SUM(AW298,AW407)</f>
        <v>0</v>
      </c>
      <c r="AX25" s="350">
        <f>SUM(AW25/AV25*100)</f>
        <v>0</v>
      </c>
      <c r="AY25" s="1146"/>
    </row>
    <row r="26" spans="1:51" ht="18.75" customHeight="1">
      <c r="A26" s="1168"/>
      <c r="B26" s="1169"/>
      <c r="C26" s="1170"/>
      <c r="D26" s="141" t="s">
        <v>1</v>
      </c>
      <c r="E26" s="934"/>
      <c r="F26" s="934"/>
      <c r="G26" s="234"/>
      <c r="H26" s="405"/>
      <c r="I26" s="402"/>
      <c r="J26" s="393"/>
      <c r="K26" s="402"/>
      <c r="L26" s="410"/>
      <c r="M26" s="393"/>
      <c r="N26" s="402"/>
      <c r="O26" s="402"/>
      <c r="P26" s="393"/>
      <c r="Q26" s="503"/>
      <c r="R26" s="503"/>
      <c r="S26" s="307"/>
      <c r="T26" s="503"/>
      <c r="U26" s="503"/>
      <c r="V26" s="307"/>
      <c r="W26" s="503"/>
      <c r="X26" s="503"/>
      <c r="Y26" s="307"/>
      <c r="Z26" s="614"/>
      <c r="AA26" s="601"/>
      <c r="AB26" s="602"/>
      <c r="AC26" s="603"/>
      <c r="AD26" s="599"/>
      <c r="AE26" s="615"/>
      <c r="AF26" s="601"/>
      <c r="AG26" s="603"/>
      <c r="AH26" s="614"/>
      <c r="AI26" s="599"/>
      <c r="AJ26" s="615"/>
      <c r="AK26" s="601"/>
      <c r="AL26" s="614"/>
      <c r="AM26" s="599"/>
      <c r="AN26" s="319"/>
      <c r="AO26" s="322"/>
      <c r="AP26" s="319"/>
      <c r="AQ26" s="321"/>
      <c r="AR26" s="319"/>
      <c r="AS26" s="322"/>
      <c r="AT26" s="319"/>
      <c r="AU26" s="321"/>
      <c r="AV26" s="319"/>
      <c r="AW26" s="319"/>
      <c r="AX26" s="350"/>
      <c r="AY26" s="1146"/>
    </row>
    <row r="27" spans="1:51" ht="31.8" thickBot="1">
      <c r="A27" s="1168"/>
      <c r="B27" s="1169"/>
      <c r="C27" s="1170"/>
      <c r="D27" s="142" t="s">
        <v>357</v>
      </c>
      <c r="E27" s="934"/>
      <c r="F27" s="934"/>
      <c r="G27" s="235"/>
      <c r="H27" s="405"/>
      <c r="I27" s="412"/>
      <c r="J27" s="393"/>
      <c r="K27" s="412"/>
      <c r="L27" s="414"/>
      <c r="M27" s="393"/>
      <c r="N27" s="412"/>
      <c r="O27" s="412"/>
      <c r="P27" s="393"/>
      <c r="Q27" s="503"/>
      <c r="R27" s="503"/>
      <c r="S27" s="307"/>
      <c r="T27" s="503"/>
      <c r="U27" s="503"/>
      <c r="V27" s="307"/>
      <c r="W27" s="503"/>
      <c r="X27" s="503"/>
      <c r="Y27" s="307"/>
      <c r="Z27" s="624"/>
      <c r="AA27" s="604"/>
      <c r="AB27" s="605"/>
      <c r="AC27" s="606"/>
      <c r="AD27" s="599"/>
      <c r="AE27" s="626"/>
      <c r="AF27" s="604"/>
      <c r="AG27" s="606"/>
      <c r="AH27" s="625"/>
      <c r="AI27" s="599"/>
      <c r="AJ27" s="626"/>
      <c r="AK27" s="604"/>
      <c r="AL27" s="625"/>
      <c r="AM27" s="599"/>
      <c r="AN27" s="319"/>
      <c r="AO27" s="322"/>
      <c r="AP27" s="319"/>
      <c r="AQ27" s="321"/>
      <c r="AR27" s="319"/>
      <c r="AS27" s="322"/>
      <c r="AT27" s="319"/>
      <c r="AU27" s="321"/>
      <c r="AV27" s="319"/>
      <c r="AW27" s="319"/>
      <c r="AX27" s="350"/>
      <c r="AY27" s="1146"/>
    </row>
    <row r="28" spans="1:51" ht="16.2" thickBot="1">
      <c r="A28" s="1168"/>
      <c r="B28" s="1169"/>
      <c r="C28" s="1170"/>
      <c r="D28" s="139" t="s">
        <v>251</v>
      </c>
      <c r="E28" s="934">
        <f t="shared" ref="E28:F29" si="2">SUM(E301,E410)</f>
        <v>30912.013479999998</v>
      </c>
      <c r="F28" s="934">
        <f t="shared" si="2"/>
        <v>24604.018530000001</v>
      </c>
      <c r="G28" s="294">
        <f>SUM(F28/E28*100)</f>
        <v>79.593710535610199</v>
      </c>
      <c r="H28" s="405">
        <f t="shared" ref="H28:I29" si="3">SUM(H301,H410)</f>
        <v>3</v>
      </c>
      <c r="I28" s="405">
        <f t="shared" si="3"/>
        <v>3</v>
      </c>
      <c r="J28" s="393">
        <f>SUM(I28/H28*100%)</f>
        <v>1</v>
      </c>
      <c r="K28" s="405">
        <f t="shared" ref="K28:O29" si="4">SUM(K301,K410)</f>
        <v>657.52368000000001</v>
      </c>
      <c r="L28" s="405">
        <f t="shared" si="4"/>
        <v>657.52368000000001</v>
      </c>
      <c r="M28" s="393">
        <f>SUM(L28/K28*100%)</f>
        <v>1</v>
      </c>
      <c r="N28" s="405">
        <f t="shared" si="4"/>
        <v>584.29534000000001</v>
      </c>
      <c r="O28" s="405">
        <f t="shared" si="4"/>
        <v>584.29534000000001</v>
      </c>
      <c r="P28" s="393">
        <f>SUM(O28/N28*100%)</f>
        <v>1</v>
      </c>
      <c r="Q28" s="503">
        <f t="shared" ref="Q28:R29" si="5">SUM(Q301,Q410)</f>
        <v>904.61368000000004</v>
      </c>
      <c r="R28" s="503">
        <f t="shared" si="5"/>
        <v>904.61368000000004</v>
      </c>
      <c r="S28" s="307">
        <f>SUM(R28/Q28*100)</f>
        <v>100</v>
      </c>
      <c r="T28" s="503">
        <f t="shared" ref="T28:U28" si="6">SUM(T301,T410)</f>
        <v>469.13617999999997</v>
      </c>
      <c r="U28" s="503">
        <f t="shared" si="6"/>
        <v>469.13617999999997</v>
      </c>
      <c r="V28" s="307">
        <f>SUM(U28/T28*100)</f>
        <v>100</v>
      </c>
      <c r="W28" s="503">
        <f t="shared" ref="W28:X28" si="7">SUM(W301,W410)</f>
        <v>7993.8236800000004</v>
      </c>
      <c r="X28" s="503">
        <f t="shared" si="7"/>
        <v>8185.3116799999998</v>
      </c>
      <c r="Y28" s="307">
        <f>SUM(X28/W28*100)</f>
        <v>102.39544938274146</v>
      </c>
      <c r="Z28" s="617">
        <f>SUM(Z301,Z410)</f>
        <v>929.32867999999996</v>
      </c>
      <c r="AA28" s="617">
        <f t="shared" ref="AA28:AL29" si="8">SUM(AA301,AA410)</f>
        <v>0</v>
      </c>
      <c r="AB28" s="617">
        <f t="shared" si="8"/>
        <v>0</v>
      </c>
      <c r="AC28" s="617">
        <f t="shared" si="8"/>
        <v>924.89308000000005</v>
      </c>
      <c r="AD28" s="599">
        <f>SUM(AC28/Z28*100%)</f>
        <v>0.99522709231356132</v>
      </c>
      <c r="AE28" s="617">
        <f t="shared" si="8"/>
        <v>235.32368</v>
      </c>
      <c r="AF28" s="617">
        <f t="shared" si="8"/>
        <v>0</v>
      </c>
      <c r="AG28" s="617">
        <f t="shared" si="8"/>
        <v>0</v>
      </c>
      <c r="AH28" s="617">
        <f t="shared" si="8"/>
        <v>225.71002999999999</v>
      </c>
      <c r="AI28" s="599">
        <f>SUM(AH28/AE28*100%)</f>
        <v>0.95914712025581106</v>
      </c>
      <c r="AJ28" s="617">
        <f t="shared" si="8"/>
        <v>506.42367999999999</v>
      </c>
      <c r="AK28" s="617">
        <f t="shared" si="8"/>
        <v>0</v>
      </c>
      <c r="AL28" s="617">
        <f t="shared" si="8"/>
        <v>11496.331180000001</v>
      </c>
      <c r="AM28" s="599">
        <f>SUM(AL28/AJ28*100%)</f>
        <v>22.701014257469165</v>
      </c>
      <c r="AN28" s="319">
        <f t="shared" ref="AN28:AN29" si="9">SUM(AN301,AN410)</f>
        <v>12136.50368</v>
      </c>
      <c r="AO28" s="322"/>
      <c r="AP28" s="319">
        <f t="shared" ref="AP28:AP29" si="10">SUM(AP301,AP410)</f>
        <v>904.90368000000001</v>
      </c>
      <c r="AQ28" s="321">
        <f>SUM(AP28/AN28*100%)</f>
        <v>7.4560491543475563E-2</v>
      </c>
      <c r="AR28" s="319">
        <f t="shared" ref="AR28:AR29" si="11">SUM(AR301,AR410)</f>
        <v>1952.3324299999999</v>
      </c>
      <c r="AS28" s="322"/>
      <c r="AT28" s="319">
        <f t="shared" ref="AT28:AT29" si="12">SUM(AT301,AT410)</f>
        <v>0</v>
      </c>
      <c r="AU28" s="321">
        <f>SUM(AT28/AR28*100%)</f>
        <v>0</v>
      </c>
      <c r="AV28" s="319">
        <f t="shared" ref="AV28:AW29" si="13">SUM(AV301,AV410)</f>
        <v>4539.7087699999993</v>
      </c>
      <c r="AW28" s="319">
        <f t="shared" si="13"/>
        <v>0</v>
      </c>
      <c r="AX28" s="350">
        <f>SUM(AW28/AV28*100)</f>
        <v>0</v>
      </c>
      <c r="AY28" s="1146"/>
    </row>
    <row r="29" spans="1:51" ht="84" customHeight="1">
      <c r="A29" s="1168"/>
      <c r="B29" s="1169"/>
      <c r="C29" s="1170"/>
      <c r="D29" s="139" t="s">
        <v>259</v>
      </c>
      <c r="E29" s="934">
        <f t="shared" si="2"/>
        <v>17031.93348</v>
      </c>
      <c r="F29" s="934">
        <f t="shared" si="2"/>
        <v>14905.059160000001</v>
      </c>
      <c r="G29" s="294">
        <f>SUM(F29/E29*100)</f>
        <v>87.512431735965194</v>
      </c>
      <c r="H29" s="405">
        <f t="shared" si="3"/>
        <v>3</v>
      </c>
      <c r="I29" s="397"/>
      <c r="J29" s="393">
        <f>SUM(I29/H29*100%)</f>
        <v>0</v>
      </c>
      <c r="K29" s="405">
        <f t="shared" si="4"/>
        <v>222.5</v>
      </c>
      <c r="L29" s="405">
        <f t="shared" si="4"/>
        <v>222.5</v>
      </c>
      <c r="M29" s="393">
        <f>SUM(L29/K29*100%)</f>
        <v>1</v>
      </c>
      <c r="N29" s="405">
        <f t="shared" si="4"/>
        <v>313.05916000000002</v>
      </c>
      <c r="O29" s="405">
        <f t="shared" si="4"/>
        <v>313.05916000000002</v>
      </c>
      <c r="P29" s="393">
        <f>SUM(O29/N29*100%)</f>
        <v>1</v>
      </c>
      <c r="Q29" s="503">
        <f t="shared" si="5"/>
        <v>688</v>
      </c>
      <c r="R29" s="503">
        <f t="shared" si="5"/>
        <v>688</v>
      </c>
      <c r="S29" s="562">
        <f>SUM(R29/Q29*100)</f>
        <v>100</v>
      </c>
      <c r="T29" s="503">
        <f t="shared" ref="T29:U29" si="14">SUM(T302,T411)</f>
        <v>268</v>
      </c>
      <c r="U29" s="503">
        <f t="shared" si="14"/>
        <v>268</v>
      </c>
      <c r="V29" s="562">
        <f>SUM(U29/T29*100)</f>
        <v>100</v>
      </c>
      <c r="W29" s="503">
        <f t="shared" ref="W29:X29" si="15">SUM(W302,W411)</f>
        <v>2127.5</v>
      </c>
      <c r="X29" s="503">
        <f t="shared" si="15"/>
        <v>2127.5</v>
      </c>
      <c r="Y29" s="562">
        <f>SUM(X29/W29*100)</f>
        <v>100</v>
      </c>
      <c r="Z29" s="617">
        <f>SUM(Z302,Z411)</f>
        <v>0</v>
      </c>
      <c r="AA29" s="617">
        <f t="shared" si="8"/>
        <v>0</v>
      </c>
      <c r="AB29" s="617">
        <f t="shared" si="8"/>
        <v>0</v>
      </c>
      <c r="AC29" s="617">
        <f t="shared" si="8"/>
        <v>0</v>
      </c>
      <c r="AD29" s="599" t="e">
        <f>SUM(AC29/Z29*100%)</f>
        <v>#DIV/0!</v>
      </c>
      <c r="AE29" s="617">
        <f t="shared" si="8"/>
        <v>0</v>
      </c>
      <c r="AF29" s="617">
        <f t="shared" si="8"/>
        <v>0</v>
      </c>
      <c r="AG29" s="617">
        <f t="shared" si="8"/>
        <v>0</v>
      </c>
      <c r="AH29" s="617">
        <f t="shared" si="8"/>
        <v>0</v>
      </c>
      <c r="AI29" s="599" t="e">
        <f>SUM(AH29/AE29*100%)</f>
        <v>#DIV/0!</v>
      </c>
      <c r="AJ29" s="617">
        <f t="shared" si="8"/>
        <v>0</v>
      </c>
      <c r="AK29" s="617">
        <f t="shared" si="8"/>
        <v>0</v>
      </c>
      <c r="AL29" s="617">
        <f t="shared" si="8"/>
        <v>11247</v>
      </c>
      <c r="AM29" s="599" t="e">
        <f>SUM(AL29/AJ29*100%)</f>
        <v>#DIV/0!</v>
      </c>
      <c r="AN29" s="319">
        <f t="shared" si="9"/>
        <v>11283</v>
      </c>
      <c r="AO29" s="322"/>
      <c r="AP29" s="319">
        <f t="shared" si="10"/>
        <v>36</v>
      </c>
      <c r="AQ29" s="321">
        <f>SUM(AP29/AN29*100%)</f>
        <v>3.1906407870247273E-3</v>
      </c>
      <c r="AR29" s="319" t="e">
        <f t="shared" si="11"/>
        <v>#REF!</v>
      </c>
      <c r="AS29" s="322"/>
      <c r="AT29" s="319">
        <f t="shared" si="12"/>
        <v>0</v>
      </c>
      <c r="AU29" s="321" t="e">
        <f>SUM(AT29/AR29*100%)</f>
        <v>#REF!</v>
      </c>
      <c r="AV29" s="319">
        <f t="shared" si="13"/>
        <v>395.87432000000001</v>
      </c>
      <c r="AW29" s="319">
        <f t="shared" si="13"/>
        <v>0</v>
      </c>
      <c r="AX29" s="350">
        <f>SUM(AW29/AV29*100)</f>
        <v>0</v>
      </c>
      <c r="AY29" s="1146"/>
    </row>
    <row r="30" spans="1:51" ht="15.6">
      <c r="A30" s="1168"/>
      <c r="B30" s="1169"/>
      <c r="C30" s="1170"/>
      <c r="D30" s="139" t="s">
        <v>252</v>
      </c>
      <c r="E30" s="236"/>
      <c r="F30" s="236"/>
      <c r="G30" s="235"/>
      <c r="H30" s="396"/>
      <c r="I30" s="397"/>
      <c r="J30" s="398"/>
      <c r="K30" s="397"/>
      <c r="L30" s="416"/>
      <c r="M30" s="399"/>
      <c r="N30" s="397"/>
      <c r="O30" s="397"/>
      <c r="P30" s="399"/>
      <c r="Q30" s="498"/>
      <c r="R30" s="498"/>
      <c r="S30" s="499"/>
      <c r="T30" s="498"/>
      <c r="U30" s="498"/>
      <c r="V30" s="499"/>
      <c r="W30" s="498"/>
      <c r="X30" s="498"/>
      <c r="Y30" s="499"/>
      <c r="Z30" s="610"/>
      <c r="AA30" s="607"/>
      <c r="AB30" s="608"/>
      <c r="AC30" s="609"/>
      <c r="AD30" s="611"/>
      <c r="AE30" s="612"/>
      <c r="AF30" s="607"/>
      <c r="AG30" s="609"/>
      <c r="AH30" s="611"/>
      <c r="AI30" s="611"/>
      <c r="AJ30" s="612"/>
      <c r="AK30" s="607"/>
      <c r="AL30" s="611"/>
      <c r="AM30" s="613"/>
      <c r="AN30" s="322"/>
      <c r="AO30" s="322"/>
      <c r="AP30" s="323"/>
      <c r="AQ30" s="323"/>
      <c r="AR30" s="322"/>
      <c r="AS30" s="322"/>
      <c r="AT30" s="323"/>
      <c r="AU30" s="323"/>
      <c r="AV30" s="322"/>
      <c r="AW30" s="323"/>
      <c r="AX30" s="323"/>
      <c r="AY30" s="1146"/>
    </row>
    <row r="31" spans="1:51" ht="31.2">
      <c r="A31" s="1171"/>
      <c r="B31" s="1172"/>
      <c r="C31" s="1173"/>
      <c r="D31" s="141" t="s">
        <v>7</v>
      </c>
      <c r="E31" s="233"/>
      <c r="F31" s="233"/>
      <c r="G31" s="234"/>
      <c r="H31" s="401"/>
      <c r="I31" s="402"/>
      <c r="J31" s="417"/>
      <c r="K31" s="402"/>
      <c r="L31" s="410"/>
      <c r="M31" s="418"/>
      <c r="N31" s="402"/>
      <c r="O31" s="402"/>
      <c r="P31" s="418"/>
      <c r="Q31" s="501"/>
      <c r="R31" s="501"/>
      <c r="S31" s="507"/>
      <c r="T31" s="501"/>
      <c r="U31" s="501"/>
      <c r="V31" s="507"/>
      <c r="W31" s="501"/>
      <c r="X31" s="501"/>
      <c r="Y31" s="507"/>
      <c r="Z31" s="614"/>
      <c r="AA31" s="601"/>
      <c r="AB31" s="628"/>
      <c r="AC31" s="629"/>
      <c r="AD31" s="630"/>
      <c r="AE31" s="615"/>
      <c r="AF31" s="601"/>
      <c r="AG31" s="629"/>
      <c r="AH31" s="630"/>
      <c r="AI31" s="630"/>
      <c r="AJ31" s="615"/>
      <c r="AK31" s="601"/>
      <c r="AL31" s="630"/>
      <c r="AM31" s="631"/>
      <c r="AN31" s="322"/>
      <c r="AO31" s="322"/>
      <c r="AP31" s="323"/>
      <c r="AQ31" s="323"/>
      <c r="AR31" s="322"/>
      <c r="AS31" s="322"/>
      <c r="AT31" s="323"/>
      <c r="AU31" s="323"/>
      <c r="AV31" s="322"/>
      <c r="AW31" s="323"/>
      <c r="AX31" s="323"/>
      <c r="AY31" s="1147"/>
    </row>
    <row r="32" spans="1:51" s="120" customFormat="1" ht="11.25" customHeight="1">
      <c r="A32" s="1119"/>
      <c r="B32" s="1120"/>
      <c r="C32" s="1120"/>
      <c r="D32" s="1120"/>
      <c r="E32" s="1121"/>
      <c r="F32" s="1121"/>
      <c r="G32" s="1121"/>
      <c r="H32" s="1121"/>
      <c r="I32" s="1121"/>
      <c r="J32" s="1121"/>
      <c r="K32" s="1121"/>
      <c r="L32" s="1121"/>
      <c r="M32" s="1121"/>
      <c r="N32" s="1121"/>
      <c r="O32" s="1121"/>
      <c r="P32" s="1121"/>
      <c r="Q32" s="1121"/>
      <c r="R32" s="1121"/>
      <c r="S32" s="1121"/>
      <c r="T32" s="1121"/>
      <c r="U32" s="1121"/>
      <c r="V32" s="1121"/>
      <c r="W32" s="1121"/>
      <c r="X32" s="1121"/>
      <c r="Y32" s="1121"/>
      <c r="Z32" s="1121"/>
      <c r="AA32" s="1121"/>
      <c r="AB32" s="1121"/>
      <c r="AC32" s="1121"/>
      <c r="AD32" s="1121"/>
      <c r="AE32" s="1121"/>
      <c r="AF32" s="1121"/>
      <c r="AG32" s="1121"/>
      <c r="AH32" s="1121"/>
      <c r="AI32" s="1121"/>
      <c r="AJ32" s="1121"/>
      <c r="AK32" s="1121"/>
      <c r="AL32" s="1121"/>
      <c r="AM32" s="1121"/>
      <c r="AN32" s="1121"/>
      <c r="AO32" s="1121"/>
      <c r="AP32" s="1121"/>
      <c r="AQ32" s="1121"/>
      <c r="AR32" s="1121"/>
      <c r="AS32" s="1121"/>
      <c r="AT32" s="1121"/>
      <c r="AU32" s="1121"/>
      <c r="AV32" s="1121"/>
      <c r="AW32" s="1121"/>
      <c r="AX32" s="1121"/>
      <c r="AY32" s="1122"/>
    </row>
    <row r="33" spans="1:51" s="120" customFormat="1" ht="33.75" customHeight="1">
      <c r="A33" s="1123" t="s">
        <v>312</v>
      </c>
      <c r="B33" s="1123"/>
      <c r="C33" s="1123"/>
      <c r="D33" s="1123"/>
      <c r="E33" s="1123"/>
      <c r="F33" s="1123"/>
      <c r="G33" s="1123"/>
      <c r="H33" s="1123"/>
      <c r="I33" s="1123"/>
      <c r="J33" s="1123"/>
      <c r="K33" s="1123"/>
      <c r="L33" s="1123"/>
      <c r="M33" s="1123"/>
      <c r="N33" s="1123"/>
      <c r="O33" s="1123"/>
      <c r="P33" s="1123"/>
      <c r="Q33" s="1123"/>
      <c r="R33" s="1123"/>
      <c r="S33" s="1123"/>
      <c r="T33" s="1123"/>
      <c r="U33" s="1123"/>
      <c r="V33" s="1123"/>
      <c r="W33" s="1123"/>
      <c r="X33" s="1123"/>
      <c r="Y33" s="1123"/>
      <c r="Z33" s="1123"/>
      <c r="AA33" s="1123"/>
      <c r="AB33" s="1123"/>
      <c r="AC33" s="1123"/>
      <c r="AD33" s="1123"/>
      <c r="AE33" s="1123"/>
      <c r="AF33" s="1123"/>
      <c r="AG33" s="1123"/>
      <c r="AH33" s="1123"/>
      <c r="AI33" s="1123"/>
      <c r="AJ33" s="1123"/>
      <c r="AK33" s="1123"/>
      <c r="AL33" s="1123"/>
      <c r="AM33" s="1123"/>
      <c r="AN33" s="1123"/>
      <c r="AO33" s="1123"/>
      <c r="AP33" s="1123"/>
      <c r="AQ33" s="1123"/>
      <c r="AR33" s="1123"/>
      <c r="AS33" s="1123"/>
      <c r="AT33" s="1123"/>
      <c r="AU33" s="1123"/>
      <c r="AV33" s="1123"/>
      <c r="AW33" s="1123"/>
      <c r="AX33" s="1123"/>
      <c r="AY33" s="1123"/>
    </row>
    <row r="34" spans="1:51" s="120" customFormat="1" ht="20.25" customHeight="1">
      <c r="A34" s="1124" t="s">
        <v>313</v>
      </c>
      <c r="B34" s="1125"/>
      <c r="C34" s="1125"/>
      <c r="D34" s="1125"/>
      <c r="E34" s="1125"/>
      <c r="F34" s="1125"/>
      <c r="G34" s="1125"/>
      <c r="H34" s="1125"/>
      <c r="I34" s="1125"/>
      <c r="J34" s="1125"/>
      <c r="K34" s="1126"/>
      <c r="L34" s="419"/>
      <c r="M34" s="419"/>
      <c r="N34" s="419"/>
      <c r="O34" s="419"/>
      <c r="P34" s="419"/>
      <c r="Q34" s="508"/>
      <c r="R34" s="508"/>
      <c r="S34" s="508"/>
      <c r="T34" s="508"/>
      <c r="U34" s="508"/>
      <c r="V34" s="508"/>
      <c r="W34" s="508"/>
      <c r="X34" s="508"/>
      <c r="Y34" s="508"/>
      <c r="Z34" s="632"/>
      <c r="AA34" s="632"/>
      <c r="AB34" s="632"/>
      <c r="AC34" s="632"/>
      <c r="AD34" s="632"/>
      <c r="AE34" s="632"/>
      <c r="AF34" s="632"/>
      <c r="AG34" s="632"/>
      <c r="AH34" s="632"/>
      <c r="AI34" s="632"/>
      <c r="AJ34" s="632"/>
      <c r="AK34" s="632"/>
      <c r="AL34" s="632"/>
      <c r="AM34" s="632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01"/>
    </row>
    <row r="35" spans="1:51" s="120" customFormat="1" ht="15.6">
      <c r="A35" s="1116" t="s">
        <v>262</v>
      </c>
      <c r="B35" s="1117"/>
      <c r="C35" s="1117"/>
      <c r="D35" s="1117"/>
      <c r="E35" s="1117"/>
      <c r="F35" s="1117"/>
      <c r="G35" s="1117"/>
      <c r="H35" s="1117"/>
      <c r="I35" s="1117"/>
      <c r="J35" s="1117"/>
      <c r="K35" s="1117"/>
      <c r="L35" s="1117"/>
      <c r="M35" s="1117"/>
      <c r="N35" s="1117"/>
      <c r="O35" s="1117"/>
      <c r="P35" s="1117"/>
      <c r="Q35" s="1117"/>
      <c r="R35" s="1117"/>
      <c r="S35" s="1117"/>
      <c r="T35" s="1117"/>
      <c r="U35" s="1117"/>
      <c r="V35" s="1117"/>
      <c r="W35" s="1117"/>
      <c r="X35" s="1117"/>
      <c r="Y35" s="1117"/>
      <c r="Z35" s="1117"/>
      <c r="AA35" s="1117"/>
      <c r="AB35" s="1117"/>
      <c r="AC35" s="1117"/>
      <c r="AD35" s="1117"/>
      <c r="AE35" s="1117"/>
      <c r="AF35" s="1117"/>
      <c r="AG35" s="1117"/>
      <c r="AH35" s="1117"/>
      <c r="AI35" s="1117"/>
      <c r="AJ35" s="1117"/>
      <c r="AK35" s="1117"/>
      <c r="AL35" s="1117"/>
      <c r="AM35" s="1117"/>
      <c r="AN35" s="1117"/>
      <c r="AO35" s="1117"/>
      <c r="AP35" s="1117"/>
      <c r="AQ35" s="1117"/>
      <c r="AR35" s="1117"/>
      <c r="AS35" s="1117"/>
      <c r="AT35" s="1117"/>
      <c r="AU35" s="1117"/>
      <c r="AV35" s="1117"/>
      <c r="AW35" s="1117"/>
      <c r="AX35" s="1117"/>
      <c r="AY35" s="1118"/>
    </row>
    <row r="36" spans="1:51" ht="102" customHeight="1">
      <c r="A36" s="303"/>
      <c r="B36" s="860" t="s">
        <v>314</v>
      </c>
      <c r="C36" s="303"/>
      <c r="D36" s="140"/>
      <c r="E36" s="233"/>
      <c r="F36" s="233"/>
      <c r="G36" s="237"/>
      <c r="H36" s="405"/>
      <c r="I36" s="406"/>
      <c r="J36" s="407"/>
      <c r="K36" s="406"/>
      <c r="L36" s="408"/>
      <c r="M36" s="409"/>
      <c r="N36" s="406"/>
      <c r="O36" s="406"/>
      <c r="P36" s="409"/>
      <c r="Q36" s="503"/>
      <c r="R36" s="503"/>
      <c r="S36" s="504"/>
      <c r="T36" s="503"/>
      <c r="U36" s="503"/>
      <c r="V36" s="504"/>
      <c r="W36" s="503"/>
      <c r="X36" s="503"/>
      <c r="Y36" s="504"/>
      <c r="Z36" s="617"/>
      <c r="AA36" s="618"/>
      <c r="AB36" s="619"/>
      <c r="AC36" s="620"/>
      <c r="AD36" s="621"/>
      <c r="AE36" s="622"/>
      <c r="AF36" s="618"/>
      <c r="AG36" s="620"/>
      <c r="AH36" s="621"/>
      <c r="AI36" s="621"/>
      <c r="AJ36" s="622"/>
      <c r="AK36" s="618"/>
      <c r="AL36" s="621"/>
      <c r="AM36" s="623"/>
      <c r="AN36" s="319"/>
      <c r="AO36" s="319"/>
      <c r="AP36" s="320"/>
      <c r="AQ36" s="320"/>
      <c r="AR36" s="319"/>
      <c r="AS36" s="319"/>
      <c r="AT36" s="320"/>
      <c r="AU36" s="320"/>
      <c r="AV36" s="319"/>
      <c r="AW36" s="320"/>
      <c r="AX36" s="320"/>
      <c r="AY36" s="302"/>
    </row>
    <row r="37" spans="1:51" ht="18.75" customHeight="1">
      <c r="A37" s="174" t="s">
        <v>225</v>
      </c>
      <c r="B37" s="1082" t="s">
        <v>280</v>
      </c>
      <c r="C37" s="1082" t="s">
        <v>281</v>
      </c>
      <c r="D37" s="143" t="s">
        <v>5</v>
      </c>
      <c r="E37" s="268">
        <f>SUM(H37,K37,N37,Q37,T37,W37,Z37,AE37,AJ37,AN37,AR37,AV37)</f>
        <v>3</v>
      </c>
      <c r="F37" s="268">
        <f>SUM(I37,L37,O37,R37,U37,X37,AA37,AF37,AK37,AO37,AS37,AW37)</f>
        <v>3</v>
      </c>
      <c r="G37" s="289">
        <f>SUM(F37/E37*100)</f>
        <v>100</v>
      </c>
      <c r="H37" s="406">
        <v>3</v>
      </c>
      <c r="I37" s="406">
        <v>3</v>
      </c>
      <c r="J37" s="393">
        <f>SUM(I37/H37*100%)</f>
        <v>1</v>
      </c>
      <c r="K37" s="406"/>
      <c r="L37" s="406"/>
      <c r="M37" s="409"/>
      <c r="N37" s="406"/>
      <c r="O37" s="406"/>
      <c r="P37" s="420"/>
      <c r="Q37" s="503"/>
      <c r="R37" s="503"/>
      <c r="S37" s="504"/>
      <c r="T37" s="503"/>
      <c r="U37" s="503"/>
      <c r="V37" s="504"/>
      <c r="W37" s="503"/>
      <c r="X37" s="503"/>
      <c r="Y37" s="504"/>
      <c r="Z37" s="617"/>
      <c r="AA37" s="633"/>
      <c r="AB37" s="634"/>
      <c r="AC37" s="621"/>
      <c r="AD37" s="635"/>
      <c r="AE37" s="617"/>
      <c r="AF37" s="633"/>
      <c r="AG37" s="634"/>
      <c r="AH37" s="636"/>
      <c r="AI37" s="635"/>
      <c r="AJ37" s="617"/>
      <c r="AK37" s="633"/>
      <c r="AL37" s="636"/>
      <c r="AM37" s="635"/>
      <c r="AN37" s="319"/>
      <c r="AO37" s="319"/>
      <c r="AP37" s="320"/>
      <c r="AQ37" s="320"/>
      <c r="AR37" s="319"/>
      <c r="AS37" s="319"/>
      <c r="AT37" s="320"/>
      <c r="AU37" s="320"/>
      <c r="AV37" s="319"/>
      <c r="AW37" s="319"/>
      <c r="AX37" s="320"/>
      <c r="AY37" s="183"/>
    </row>
    <row r="38" spans="1:51" ht="24.75" customHeight="1">
      <c r="A38" s="175"/>
      <c r="B38" s="1083"/>
      <c r="C38" s="1083"/>
      <c r="D38" s="144" t="s">
        <v>1</v>
      </c>
      <c r="E38" s="268"/>
      <c r="F38" s="268"/>
      <c r="G38" s="289"/>
      <c r="H38" s="402"/>
      <c r="I38" s="402"/>
      <c r="J38" s="393"/>
      <c r="K38" s="402"/>
      <c r="L38" s="402"/>
      <c r="M38" s="418"/>
      <c r="N38" s="402"/>
      <c r="O38" s="402"/>
      <c r="P38" s="421"/>
      <c r="Q38" s="501"/>
      <c r="R38" s="501"/>
      <c r="S38" s="507"/>
      <c r="T38" s="501"/>
      <c r="U38" s="501"/>
      <c r="V38" s="507"/>
      <c r="W38" s="501"/>
      <c r="X38" s="501"/>
      <c r="Y38" s="507"/>
      <c r="Z38" s="614"/>
      <c r="AA38" s="601"/>
      <c r="AB38" s="629"/>
      <c r="AC38" s="630"/>
      <c r="AD38" s="637"/>
      <c r="AE38" s="614"/>
      <c r="AF38" s="601"/>
      <c r="AG38" s="629"/>
      <c r="AH38" s="638"/>
      <c r="AI38" s="637"/>
      <c r="AJ38" s="614"/>
      <c r="AK38" s="601"/>
      <c r="AL38" s="638"/>
      <c r="AM38" s="637"/>
      <c r="AN38" s="322"/>
      <c r="AO38" s="322"/>
      <c r="AP38" s="322"/>
      <c r="AQ38" s="322"/>
      <c r="AR38" s="322"/>
      <c r="AS38" s="322"/>
      <c r="AT38" s="323"/>
      <c r="AU38" s="323"/>
      <c r="AV38" s="322"/>
      <c r="AW38" s="322"/>
      <c r="AX38" s="323"/>
      <c r="AY38" s="184"/>
    </row>
    <row r="39" spans="1:51" ht="31.2">
      <c r="A39" s="175"/>
      <c r="B39" s="1083"/>
      <c r="C39" s="1083"/>
      <c r="D39" s="145" t="s">
        <v>357</v>
      </c>
      <c r="E39" s="268"/>
      <c r="F39" s="268"/>
      <c r="G39" s="289"/>
      <c r="H39" s="412"/>
      <c r="I39" s="412"/>
      <c r="J39" s="393"/>
      <c r="K39" s="412"/>
      <c r="L39" s="412"/>
      <c r="M39" s="415"/>
      <c r="N39" s="412"/>
      <c r="O39" s="412"/>
      <c r="P39" s="422"/>
      <c r="Q39" s="505"/>
      <c r="R39" s="505"/>
      <c r="S39" s="506"/>
      <c r="T39" s="505"/>
      <c r="U39" s="505"/>
      <c r="V39" s="506"/>
      <c r="W39" s="505"/>
      <c r="X39" s="505"/>
      <c r="Y39" s="506"/>
      <c r="Z39" s="624"/>
      <c r="AA39" s="604"/>
      <c r="AB39" s="606"/>
      <c r="AC39" s="625"/>
      <c r="AD39" s="639"/>
      <c r="AE39" s="624"/>
      <c r="AF39" s="604"/>
      <c r="AG39" s="606"/>
      <c r="AH39" s="640"/>
      <c r="AI39" s="639"/>
      <c r="AJ39" s="624"/>
      <c r="AK39" s="604"/>
      <c r="AL39" s="640"/>
      <c r="AM39" s="639"/>
      <c r="AN39" s="322"/>
      <c r="AO39" s="322"/>
      <c r="AP39" s="323"/>
      <c r="AQ39" s="323"/>
      <c r="AR39" s="322"/>
      <c r="AS39" s="322"/>
      <c r="AT39" s="323"/>
      <c r="AU39" s="323"/>
      <c r="AV39" s="322"/>
      <c r="AW39" s="322"/>
      <c r="AX39" s="323"/>
      <c r="AY39" s="184"/>
    </row>
    <row r="40" spans="1:51" ht="21.75" customHeight="1">
      <c r="A40" s="175"/>
      <c r="B40" s="1083"/>
      <c r="C40" s="1083"/>
      <c r="D40" s="139" t="s">
        <v>251</v>
      </c>
      <c r="E40" s="268">
        <f>SUM(H40,K40,N40,Q40,T40,W40,Z40,AE40,AJ40,AN40,AR40,AV40)</f>
        <v>3</v>
      </c>
      <c r="F40" s="268">
        <f>SUM(I40,L40,O40,R40,U40,X40,AA40,AF40,AK40,AO40,AS40,AW40)</f>
        <v>3</v>
      </c>
      <c r="G40" s="289">
        <f>SUM(F40/E40*100)</f>
        <v>100</v>
      </c>
      <c r="H40" s="412">
        <v>3</v>
      </c>
      <c r="I40" s="412">
        <v>3</v>
      </c>
      <c r="J40" s="393">
        <f>SUM(I40/H40*100%)</f>
        <v>1</v>
      </c>
      <c r="K40" s="412"/>
      <c r="L40" s="412"/>
      <c r="M40" s="415"/>
      <c r="N40" s="412"/>
      <c r="O40" s="412"/>
      <c r="P40" s="422"/>
      <c r="Q40" s="505"/>
      <c r="R40" s="505"/>
      <c r="S40" s="506"/>
      <c r="T40" s="505"/>
      <c r="U40" s="505"/>
      <c r="V40" s="506"/>
      <c r="W40" s="505"/>
      <c r="X40" s="505"/>
      <c r="Y40" s="506"/>
      <c r="Z40" s="624"/>
      <c r="AA40" s="604"/>
      <c r="AB40" s="606"/>
      <c r="AC40" s="625"/>
      <c r="AD40" s="639"/>
      <c r="AE40" s="624"/>
      <c r="AF40" s="604"/>
      <c r="AG40" s="606"/>
      <c r="AH40" s="640"/>
      <c r="AI40" s="639"/>
      <c r="AJ40" s="624"/>
      <c r="AK40" s="604"/>
      <c r="AL40" s="640"/>
      <c r="AM40" s="639"/>
      <c r="AN40" s="322"/>
      <c r="AO40" s="322"/>
      <c r="AP40" s="323"/>
      <c r="AQ40" s="323"/>
      <c r="AR40" s="322"/>
      <c r="AS40" s="322"/>
      <c r="AT40" s="323"/>
      <c r="AU40" s="323"/>
      <c r="AV40" s="322"/>
      <c r="AW40" s="322"/>
      <c r="AX40" s="323"/>
      <c r="AY40" s="184"/>
    </row>
    <row r="41" spans="1:51" ht="87.75" customHeight="1">
      <c r="A41" s="175"/>
      <c r="B41" s="1083"/>
      <c r="C41" s="1083"/>
      <c r="D41" s="139" t="s">
        <v>259</v>
      </c>
      <c r="E41" s="268">
        <f>SUM(H41,K41,N41,Q41,T41,W41,Z41,AE41,AJ41,AN41,AR41,AV41)</f>
        <v>3</v>
      </c>
      <c r="F41" s="268">
        <f>SUM(I41,L41,O41,R41,U41,X41,AA41,AF41,AK41,AO41,AS41,AW41)</f>
        <v>3</v>
      </c>
      <c r="G41" s="289">
        <f>SUM(F41/E41*100)</f>
        <v>100</v>
      </c>
      <c r="H41" s="412">
        <v>3</v>
      </c>
      <c r="I41" s="412">
        <v>3</v>
      </c>
      <c r="J41" s="393">
        <f>SUM(I41/H41*100%)</f>
        <v>1</v>
      </c>
      <c r="K41" s="397"/>
      <c r="L41" s="397"/>
      <c r="M41" s="399"/>
      <c r="N41" s="397"/>
      <c r="O41" s="397"/>
      <c r="P41" s="423"/>
      <c r="Q41" s="498"/>
      <c r="R41" s="498"/>
      <c r="S41" s="499"/>
      <c r="T41" s="498"/>
      <c r="U41" s="498"/>
      <c r="V41" s="499"/>
      <c r="W41" s="498"/>
      <c r="X41" s="498"/>
      <c r="Y41" s="499"/>
      <c r="Z41" s="610"/>
      <c r="AA41" s="607"/>
      <c r="AB41" s="609"/>
      <c r="AC41" s="611"/>
      <c r="AD41" s="641"/>
      <c r="AE41" s="610"/>
      <c r="AF41" s="607"/>
      <c r="AG41" s="609"/>
      <c r="AH41" s="642"/>
      <c r="AI41" s="641"/>
      <c r="AJ41" s="610"/>
      <c r="AK41" s="607"/>
      <c r="AL41" s="642"/>
      <c r="AM41" s="641"/>
      <c r="AN41" s="322"/>
      <c r="AO41" s="322"/>
      <c r="AP41" s="323"/>
      <c r="AQ41" s="323"/>
      <c r="AR41" s="322"/>
      <c r="AS41" s="322"/>
      <c r="AT41" s="323"/>
      <c r="AU41" s="323"/>
      <c r="AV41" s="322"/>
      <c r="AW41" s="322"/>
      <c r="AX41" s="323"/>
      <c r="AY41" s="184"/>
    </row>
    <row r="42" spans="1:51" ht="21.75" customHeight="1">
      <c r="A42" s="175"/>
      <c r="B42" s="1083"/>
      <c r="C42" s="1083"/>
      <c r="D42" s="139" t="s">
        <v>252</v>
      </c>
      <c r="E42" s="236"/>
      <c r="F42" s="236"/>
      <c r="G42" s="235"/>
      <c r="H42" s="397"/>
      <c r="I42" s="397"/>
      <c r="J42" s="398"/>
      <c r="K42" s="397"/>
      <c r="L42" s="397"/>
      <c r="M42" s="399"/>
      <c r="N42" s="397"/>
      <c r="O42" s="397"/>
      <c r="P42" s="423"/>
      <c r="Q42" s="498"/>
      <c r="R42" s="498"/>
      <c r="S42" s="499"/>
      <c r="T42" s="498"/>
      <c r="U42" s="498"/>
      <c r="V42" s="499"/>
      <c r="W42" s="498"/>
      <c r="X42" s="498"/>
      <c r="Y42" s="499"/>
      <c r="Z42" s="610"/>
      <c r="AA42" s="607"/>
      <c r="AB42" s="609"/>
      <c r="AC42" s="611"/>
      <c r="AD42" s="641"/>
      <c r="AE42" s="610"/>
      <c r="AF42" s="607"/>
      <c r="AG42" s="609"/>
      <c r="AH42" s="642"/>
      <c r="AI42" s="641"/>
      <c r="AJ42" s="610"/>
      <c r="AK42" s="607"/>
      <c r="AL42" s="642"/>
      <c r="AM42" s="641"/>
      <c r="AN42" s="322"/>
      <c r="AO42" s="322"/>
      <c r="AP42" s="323"/>
      <c r="AQ42" s="323"/>
      <c r="AR42" s="322"/>
      <c r="AS42" s="322"/>
      <c r="AT42" s="323"/>
      <c r="AU42" s="323"/>
      <c r="AV42" s="322"/>
      <c r="AW42" s="322"/>
      <c r="AX42" s="323"/>
      <c r="AY42" s="184"/>
    </row>
    <row r="43" spans="1:51" ht="33.75" customHeight="1">
      <c r="A43" s="176"/>
      <c r="B43" s="1084"/>
      <c r="C43" s="1084"/>
      <c r="D43" s="141" t="s">
        <v>7</v>
      </c>
      <c r="E43" s="233"/>
      <c r="F43" s="233"/>
      <c r="G43" s="234"/>
      <c r="H43" s="402"/>
      <c r="I43" s="402"/>
      <c r="J43" s="417"/>
      <c r="K43" s="402"/>
      <c r="L43" s="402"/>
      <c r="M43" s="418"/>
      <c r="N43" s="402"/>
      <c r="O43" s="402"/>
      <c r="P43" s="421"/>
      <c r="Q43" s="501"/>
      <c r="R43" s="501"/>
      <c r="S43" s="507"/>
      <c r="T43" s="501"/>
      <c r="U43" s="501"/>
      <c r="V43" s="507"/>
      <c r="W43" s="501"/>
      <c r="X43" s="501"/>
      <c r="Y43" s="507"/>
      <c r="Z43" s="614"/>
      <c r="AA43" s="601"/>
      <c r="AB43" s="629"/>
      <c r="AC43" s="630"/>
      <c r="AD43" s="637"/>
      <c r="AE43" s="614"/>
      <c r="AF43" s="601"/>
      <c r="AG43" s="629"/>
      <c r="AH43" s="638"/>
      <c r="AI43" s="637"/>
      <c r="AJ43" s="614"/>
      <c r="AK43" s="601"/>
      <c r="AL43" s="638"/>
      <c r="AM43" s="637"/>
      <c r="AN43" s="322"/>
      <c r="AO43" s="322"/>
      <c r="AP43" s="323"/>
      <c r="AQ43" s="323"/>
      <c r="AR43" s="322"/>
      <c r="AS43" s="322"/>
      <c r="AT43" s="323"/>
      <c r="AU43" s="323"/>
      <c r="AV43" s="322"/>
      <c r="AW43" s="322"/>
      <c r="AX43" s="323"/>
      <c r="AY43" s="185"/>
    </row>
    <row r="44" spans="1:51" ht="15.6">
      <c r="A44" s="175" t="s">
        <v>358</v>
      </c>
      <c r="B44" s="1082" t="s">
        <v>282</v>
      </c>
      <c r="C44" s="1082" t="s">
        <v>281</v>
      </c>
      <c r="D44" s="143" t="s">
        <v>5</v>
      </c>
      <c r="E44" s="270">
        <f>SUM(H44,K44,N44,Q44,T44,W44,Z44,AE44,AJ44,AN44,AR44,AV44)</f>
        <v>187.5</v>
      </c>
      <c r="F44" s="270">
        <f>SUM(I44,L44,O44,R44,U44,X44,AA44,AF44,AK44,AO44,AS44,AW44)</f>
        <v>187.5</v>
      </c>
      <c r="G44" s="276">
        <f>SUM(F44/E44*100)</f>
        <v>100</v>
      </c>
      <c r="H44" s="402"/>
      <c r="I44" s="402"/>
      <c r="J44" s="417"/>
      <c r="K44" s="402">
        <v>187.5</v>
      </c>
      <c r="L44" s="402">
        <v>187.5</v>
      </c>
      <c r="M44" s="393">
        <f>SUM(L44/K44*100%)</f>
        <v>1</v>
      </c>
      <c r="N44" s="402"/>
      <c r="O44" s="402"/>
      <c r="P44" s="393" t="e">
        <f>SUM(O44/N44*100%)</f>
        <v>#DIV/0!</v>
      </c>
      <c r="Q44" s="501"/>
      <c r="R44" s="501"/>
      <c r="S44" s="509" t="e">
        <f>SUM(R44/Q44*100%)</f>
        <v>#DIV/0!</v>
      </c>
      <c r="T44" s="501"/>
      <c r="U44" s="501"/>
      <c r="V44" s="507"/>
      <c r="W44" s="865"/>
      <c r="X44" s="501"/>
      <c r="Y44" s="507"/>
      <c r="Z44" s="614"/>
      <c r="AA44" s="643"/>
      <c r="AB44" s="644"/>
      <c r="AC44" s="630"/>
      <c r="AD44" s="645"/>
      <c r="AE44" s="614"/>
      <c r="AF44" s="643"/>
      <c r="AG44" s="644"/>
      <c r="AH44" s="638"/>
      <c r="AI44" s="645"/>
      <c r="AJ44" s="614"/>
      <c r="AK44" s="643"/>
      <c r="AL44" s="638"/>
      <c r="AM44" s="645"/>
      <c r="AN44" s="322"/>
      <c r="AO44" s="322"/>
      <c r="AP44" s="323"/>
      <c r="AQ44" s="323"/>
      <c r="AR44" s="322"/>
      <c r="AS44" s="322"/>
      <c r="AT44" s="323"/>
      <c r="AU44" s="323"/>
      <c r="AV44" s="322"/>
      <c r="AW44" s="322"/>
      <c r="AX44" s="323"/>
      <c r="AY44" s="184"/>
    </row>
    <row r="45" spans="1:51" ht="18.75" customHeight="1">
      <c r="A45" s="175"/>
      <c r="B45" s="1083"/>
      <c r="C45" s="1083"/>
      <c r="D45" s="144" t="s">
        <v>1</v>
      </c>
      <c r="E45" s="270"/>
      <c r="F45" s="270"/>
      <c r="G45" s="276"/>
      <c r="H45" s="402"/>
      <c r="I45" s="402"/>
      <c r="J45" s="417"/>
      <c r="K45" s="402"/>
      <c r="L45" s="402"/>
      <c r="M45" s="393"/>
      <c r="N45" s="402"/>
      <c r="O45" s="402"/>
      <c r="P45" s="393"/>
      <c r="Q45" s="501"/>
      <c r="R45" s="501"/>
      <c r="S45" s="509"/>
      <c r="T45" s="501"/>
      <c r="U45" s="501"/>
      <c r="V45" s="507"/>
      <c r="W45" s="865"/>
      <c r="X45" s="501"/>
      <c r="Y45" s="507"/>
      <c r="Z45" s="614"/>
      <c r="AA45" s="643"/>
      <c r="AB45" s="644"/>
      <c r="AC45" s="630"/>
      <c r="AD45" s="645"/>
      <c r="AE45" s="614"/>
      <c r="AF45" s="643"/>
      <c r="AG45" s="644"/>
      <c r="AH45" s="638"/>
      <c r="AI45" s="645"/>
      <c r="AJ45" s="614"/>
      <c r="AK45" s="643"/>
      <c r="AL45" s="638"/>
      <c r="AM45" s="645"/>
      <c r="AN45" s="322"/>
      <c r="AO45" s="322"/>
      <c r="AP45" s="323"/>
      <c r="AQ45" s="323"/>
      <c r="AR45" s="322"/>
      <c r="AS45" s="322"/>
      <c r="AT45" s="323"/>
      <c r="AU45" s="323"/>
      <c r="AV45" s="322"/>
      <c r="AW45" s="322"/>
      <c r="AX45" s="323"/>
      <c r="AY45" s="184"/>
    </row>
    <row r="46" spans="1:51" ht="33.75" customHeight="1">
      <c r="A46" s="175"/>
      <c r="B46" s="1083"/>
      <c r="C46" s="1083"/>
      <c r="D46" s="145" t="s">
        <v>357</v>
      </c>
      <c r="E46" s="270"/>
      <c r="F46" s="270"/>
      <c r="G46" s="276"/>
      <c r="H46" s="402"/>
      <c r="I46" s="402"/>
      <c r="J46" s="417"/>
      <c r="K46" s="402"/>
      <c r="L46" s="402"/>
      <c r="M46" s="393"/>
      <c r="N46" s="402"/>
      <c r="O46" s="402"/>
      <c r="P46" s="393"/>
      <c r="Q46" s="501"/>
      <c r="R46" s="501"/>
      <c r="S46" s="509"/>
      <c r="T46" s="501"/>
      <c r="U46" s="501"/>
      <c r="V46" s="507"/>
      <c r="W46" s="865"/>
      <c r="X46" s="501"/>
      <c r="Y46" s="507"/>
      <c r="Z46" s="614"/>
      <c r="AA46" s="643"/>
      <c r="AB46" s="644"/>
      <c r="AC46" s="630"/>
      <c r="AD46" s="645"/>
      <c r="AE46" s="614"/>
      <c r="AF46" s="643"/>
      <c r="AG46" s="644"/>
      <c r="AH46" s="638"/>
      <c r="AI46" s="645"/>
      <c r="AJ46" s="614"/>
      <c r="AK46" s="643"/>
      <c r="AL46" s="638"/>
      <c r="AM46" s="645"/>
      <c r="AN46" s="322"/>
      <c r="AO46" s="322"/>
      <c r="AP46" s="323"/>
      <c r="AQ46" s="323"/>
      <c r="AR46" s="322"/>
      <c r="AS46" s="322"/>
      <c r="AT46" s="323"/>
      <c r="AU46" s="323"/>
      <c r="AV46" s="322"/>
      <c r="AW46" s="322"/>
      <c r="AX46" s="323"/>
      <c r="AY46" s="184"/>
    </row>
    <row r="47" spans="1:51" ht="15.6">
      <c r="A47" s="175"/>
      <c r="B47" s="1083"/>
      <c r="C47" s="1083"/>
      <c r="D47" s="139" t="s">
        <v>251</v>
      </c>
      <c r="E47" s="270">
        <f>SUM(H47,K47,N47,Q47,T47,W47,Z47,AE47,AJ47,AN47,AR47,AV47)</f>
        <v>187.5</v>
      </c>
      <c r="F47" s="270">
        <f>SUM(I47,L47,O47,R47,U47,X47,AA47,AF47,AK47,AO47,AS47,AW47)</f>
        <v>187.5</v>
      </c>
      <c r="G47" s="276">
        <f>SUM(F47/E47*100)</f>
        <v>100</v>
      </c>
      <c r="H47" s="402"/>
      <c r="I47" s="402"/>
      <c r="J47" s="417"/>
      <c r="K47" s="402">
        <v>187.5</v>
      </c>
      <c r="L47" s="402">
        <v>187.5</v>
      </c>
      <c r="M47" s="393">
        <f>SUM(L47/K47*100%)</f>
        <v>1</v>
      </c>
      <c r="N47" s="402"/>
      <c r="O47" s="402"/>
      <c r="P47" s="393" t="e">
        <f>SUM(O47/N47*100%)</f>
        <v>#DIV/0!</v>
      </c>
      <c r="Q47" s="501"/>
      <c r="R47" s="501"/>
      <c r="S47" s="509" t="e">
        <f>SUM(R47/Q47*100%)</f>
        <v>#DIV/0!</v>
      </c>
      <c r="T47" s="501"/>
      <c r="U47" s="501"/>
      <c r="V47" s="507"/>
      <c r="W47" s="865"/>
      <c r="X47" s="501"/>
      <c r="Y47" s="507"/>
      <c r="Z47" s="614"/>
      <c r="AA47" s="643"/>
      <c r="AB47" s="644"/>
      <c r="AC47" s="630"/>
      <c r="AD47" s="645"/>
      <c r="AE47" s="614"/>
      <c r="AF47" s="643"/>
      <c r="AG47" s="644"/>
      <c r="AH47" s="638"/>
      <c r="AI47" s="645"/>
      <c r="AJ47" s="614"/>
      <c r="AK47" s="643"/>
      <c r="AL47" s="638"/>
      <c r="AM47" s="645"/>
      <c r="AN47" s="322"/>
      <c r="AO47" s="322"/>
      <c r="AP47" s="323"/>
      <c r="AQ47" s="323"/>
      <c r="AR47" s="322"/>
      <c r="AS47" s="322"/>
      <c r="AT47" s="323"/>
      <c r="AU47" s="323"/>
      <c r="AV47" s="322"/>
      <c r="AW47" s="322"/>
      <c r="AX47" s="323"/>
      <c r="AY47" s="184"/>
    </row>
    <row r="48" spans="1:51" ht="33.75" customHeight="1">
      <c r="A48" s="175"/>
      <c r="B48" s="1083"/>
      <c r="C48" s="1083"/>
      <c r="D48" s="139" t="s">
        <v>259</v>
      </c>
      <c r="E48" s="270">
        <f>SUM(H48,K48,N48,Q48,T48,W48,Z48,AE48,AJ48,AN48,AR48,AV48)</f>
        <v>187.5</v>
      </c>
      <c r="F48" s="270">
        <f>SUM(I48,L48,O48,R48,U48,X48,AA48,AF48,AK48,AO48,AS48,AW48)</f>
        <v>187.5</v>
      </c>
      <c r="G48" s="276">
        <f>SUM(F48/E48*100)</f>
        <v>100</v>
      </c>
      <c r="H48" s="402"/>
      <c r="I48" s="402"/>
      <c r="J48" s="417"/>
      <c r="K48" s="402">
        <v>187.5</v>
      </c>
      <c r="L48" s="402">
        <v>187.5</v>
      </c>
      <c r="M48" s="393">
        <f>SUM(L48/K48*100%)</f>
        <v>1</v>
      </c>
      <c r="N48" s="402"/>
      <c r="O48" s="402"/>
      <c r="P48" s="393" t="e">
        <f>SUM(O48/N48*100%)</f>
        <v>#DIV/0!</v>
      </c>
      <c r="Q48" s="501"/>
      <c r="R48" s="501"/>
      <c r="S48" s="507"/>
      <c r="T48" s="501"/>
      <c r="U48" s="501"/>
      <c r="V48" s="507"/>
      <c r="W48" s="501"/>
      <c r="X48" s="501"/>
      <c r="Y48" s="507"/>
      <c r="Z48" s="614"/>
      <c r="AA48" s="643"/>
      <c r="AB48" s="644"/>
      <c r="AC48" s="630"/>
      <c r="AD48" s="645"/>
      <c r="AE48" s="614"/>
      <c r="AF48" s="643"/>
      <c r="AG48" s="644"/>
      <c r="AH48" s="638"/>
      <c r="AI48" s="645"/>
      <c r="AJ48" s="614"/>
      <c r="AK48" s="643"/>
      <c r="AL48" s="638"/>
      <c r="AM48" s="645"/>
      <c r="AN48" s="322"/>
      <c r="AO48" s="322"/>
      <c r="AP48" s="323"/>
      <c r="AQ48" s="323"/>
      <c r="AR48" s="322"/>
      <c r="AS48" s="322"/>
      <c r="AT48" s="323"/>
      <c r="AU48" s="323"/>
      <c r="AV48" s="322"/>
      <c r="AW48" s="322"/>
      <c r="AX48" s="323"/>
      <c r="AY48" s="184"/>
    </row>
    <row r="49" spans="1:51" ht="15.6">
      <c r="A49" s="175"/>
      <c r="B49" s="1083"/>
      <c r="C49" s="1083"/>
      <c r="D49" s="139" t="s">
        <v>252</v>
      </c>
      <c r="E49" s="270"/>
      <c r="F49" s="270"/>
      <c r="G49" s="271"/>
      <c r="H49" s="402"/>
      <c r="I49" s="402"/>
      <c r="J49" s="417"/>
      <c r="K49" s="402"/>
      <c r="L49" s="402"/>
      <c r="M49" s="418"/>
      <c r="N49" s="402"/>
      <c r="O49" s="402"/>
      <c r="P49" s="424"/>
      <c r="Q49" s="501"/>
      <c r="R49" s="501"/>
      <c r="S49" s="507"/>
      <c r="T49" s="501"/>
      <c r="U49" s="501"/>
      <c r="V49" s="507"/>
      <c r="W49" s="501"/>
      <c r="X49" s="501"/>
      <c r="Y49" s="507"/>
      <c r="Z49" s="614"/>
      <c r="AA49" s="643"/>
      <c r="AB49" s="644"/>
      <c r="AC49" s="630"/>
      <c r="AD49" s="645"/>
      <c r="AE49" s="614"/>
      <c r="AF49" s="643"/>
      <c r="AG49" s="644"/>
      <c r="AH49" s="638"/>
      <c r="AI49" s="645"/>
      <c r="AJ49" s="614"/>
      <c r="AK49" s="643"/>
      <c r="AL49" s="638"/>
      <c r="AM49" s="645"/>
      <c r="AN49" s="322"/>
      <c r="AO49" s="322"/>
      <c r="AP49" s="323"/>
      <c r="AQ49" s="323"/>
      <c r="AR49" s="322"/>
      <c r="AS49" s="322"/>
      <c r="AT49" s="323"/>
      <c r="AU49" s="323"/>
      <c r="AV49" s="322"/>
      <c r="AW49" s="322"/>
      <c r="AX49" s="323"/>
      <c r="AY49" s="184"/>
    </row>
    <row r="50" spans="1:51" ht="33.75" customHeight="1">
      <c r="A50" s="175"/>
      <c r="B50" s="1084"/>
      <c r="C50" s="1084"/>
      <c r="D50" s="141" t="s">
        <v>7</v>
      </c>
      <c r="E50" s="232"/>
      <c r="F50" s="232"/>
      <c r="G50" s="239"/>
      <c r="H50" s="402"/>
      <c r="I50" s="402"/>
      <c r="J50" s="417"/>
      <c r="K50" s="402"/>
      <c r="L50" s="402"/>
      <c r="M50" s="418"/>
      <c r="N50" s="402"/>
      <c r="O50" s="402"/>
      <c r="P50" s="424"/>
      <c r="Q50" s="501"/>
      <c r="R50" s="501"/>
      <c r="S50" s="507"/>
      <c r="T50" s="501"/>
      <c r="U50" s="501"/>
      <c r="V50" s="507"/>
      <c r="W50" s="501"/>
      <c r="X50" s="501"/>
      <c r="Y50" s="507"/>
      <c r="Z50" s="614"/>
      <c r="AA50" s="643"/>
      <c r="AB50" s="644"/>
      <c r="AC50" s="630"/>
      <c r="AD50" s="645"/>
      <c r="AE50" s="614"/>
      <c r="AF50" s="643"/>
      <c r="AG50" s="644"/>
      <c r="AH50" s="638"/>
      <c r="AI50" s="645"/>
      <c r="AJ50" s="614"/>
      <c r="AK50" s="643"/>
      <c r="AL50" s="638"/>
      <c r="AM50" s="645"/>
      <c r="AN50" s="322"/>
      <c r="AO50" s="322"/>
      <c r="AP50" s="323"/>
      <c r="AQ50" s="323"/>
      <c r="AR50" s="322"/>
      <c r="AS50" s="322"/>
      <c r="AT50" s="323"/>
      <c r="AU50" s="323"/>
      <c r="AV50" s="322"/>
      <c r="AW50" s="322"/>
      <c r="AX50" s="323"/>
      <c r="AY50" s="184"/>
    </row>
    <row r="51" spans="1:51" ht="18.75" customHeight="1">
      <c r="A51" s="174" t="s">
        <v>359</v>
      </c>
      <c r="B51" s="1082" t="s">
        <v>283</v>
      </c>
      <c r="C51" s="1082" t="s">
        <v>281</v>
      </c>
      <c r="D51" s="143" t="s">
        <v>5</v>
      </c>
      <c r="E51" s="268">
        <f>SUM(H51,K51,N51,Q51,T51,W51,Z51,AE51,AJ51,AN51,AR51,AV51)</f>
        <v>3</v>
      </c>
      <c r="F51" s="268">
        <f>SUM(I51,L51,O51,R51,U51,X51,AA51,AF51,AK51,AO51,AS51,AW51)</f>
        <v>3</v>
      </c>
      <c r="G51" s="269">
        <f>SUM(F51/E51*100)</f>
        <v>100</v>
      </c>
      <c r="H51" s="406"/>
      <c r="I51" s="406"/>
      <c r="J51" s="407"/>
      <c r="K51" s="406"/>
      <c r="L51" s="406"/>
      <c r="M51" s="409"/>
      <c r="N51" s="406"/>
      <c r="O51" s="406"/>
      <c r="P51" s="420"/>
      <c r="Q51" s="501">
        <v>3</v>
      </c>
      <c r="R51" s="501">
        <v>3</v>
      </c>
      <c r="S51" s="509">
        <f>SUM(R51/Q51*100%)</f>
        <v>1</v>
      </c>
      <c r="T51" s="503"/>
      <c r="U51" s="503"/>
      <c r="V51" s="504"/>
      <c r="W51" s="916"/>
      <c r="X51" s="503"/>
      <c r="Y51" s="509" t="e">
        <f>SUM(X51/W51*100%)</f>
        <v>#DIV/0!</v>
      </c>
      <c r="Z51" s="617"/>
      <c r="AA51" s="633"/>
      <c r="AB51" s="634"/>
      <c r="AC51" s="621"/>
      <c r="AD51" s="635"/>
      <c r="AE51" s="617"/>
      <c r="AF51" s="633"/>
      <c r="AG51" s="634"/>
      <c r="AH51" s="636"/>
      <c r="AI51" s="635"/>
      <c r="AJ51" s="617"/>
      <c r="AK51" s="633"/>
      <c r="AL51" s="636"/>
      <c r="AM51" s="635"/>
      <c r="AN51" s="928"/>
      <c r="AO51" s="319"/>
      <c r="AP51" s="320"/>
      <c r="AQ51" s="320"/>
      <c r="AR51" s="319"/>
      <c r="AS51" s="319"/>
      <c r="AT51" s="320"/>
      <c r="AU51" s="320"/>
      <c r="AV51" s="319"/>
      <c r="AW51" s="319"/>
      <c r="AX51" s="320"/>
      <c r="AY51" s="183"/>
    </row>
    <row r="52" spans="1:51" ht="23.25" customHeight="1">
      <c r="A52" s="175"/>
      <c r="B52" s="1083"/>
      <c r="C52" s="1083"/>
      <c r="D52" s="144" t="s">
        <v>1</v>
      </c>
      <c r="E52" s="268"/>
      <c r="F52" s="268"/>
      <c r="G52" s="269"/>
      <c r="H52" s="402"/>
      <c r="I52" s="402"/>
      <c r="J52" s="417"/>
      <c r="K52" s="402"/>
      <c r="L52" s="402"/>
      <c r="M52" s="418"/>
      <c r="N52" s="402"/>
      <c r="O52" s="402"/>
      <c r="P52" s="421"/>
      <c r="Q52" s="501"/>
      <c r="R52" s="501"/>
      <c r="S52" s="509"/>
      <c r="T52" s="501"/>
      <c r="U52" s="501"/>
      <c r="V52" s="507"/>
      <c r="W52" s="916"/>
      <c r="X52" s="501"/>
      <c r="Y52" s="509"/>
      <c r="Z52" s="614"/>
      <c r="AA52" s="601"/>
      <c r="AB52" s="629"/>
      <c r="AC52" s="630"/>
      <c r="AD52" s="637"/>
      <c r="AE52" s="614"/>
      <c r="AF52" s="601"/>
      <c r="AG52" s="629"/>
      <c r="AH52" s="638"/>
      <c r="AI52" s="637"/>
      <c r="AJ52" s="614"/>
      <c r="AK52" s="601"/>
      <c r="AL52" s="638"/>
      <c r="AM52" s="637"/>
      <c r="AN52" s="928"/>
      <c r="AO52" s="322"/>
      <c r="AP52" s="322"/>
      <c r="AQ52" s="322"/>
      <c r="AR52" s="322"/>
      <c r="AS52" s="322"/>
      <c r="AT52" s="323"/>
      <c r="AU52" s="323"/>
      <c r="AV52" s="322"/>
      <c r="AW52" s="322"/>
      <c r="AX52" s="323"/>
      <c r="AY52" s="184"/>
    </row>
    <row r="53" spans="1:51" ht="31.5" customHeight="1">
      <c r="A53" s="175"/>
      <c r="B53" s="1083"/>
      <c r="C53" s="1083"/>
      <c r="D53" s="145" t="s">
        <v>357</v>
      </c>
      <c r="E53" s="268"/>
      <c r="F53" s="268"/>
      <c r="G53" s="269"/>
      <c r="H53" s="412"/>
      <c r="I53" s="412"/>
      <c r="J53" s="413"/>
      <c r="K53" s="412"/>
      <c r="L53" s="412"/>
      <c r="M53" s="415"/>
      <c r="N53" s="412"/>
      <c r="O53" s="412"/>
      <c r="P53" s="422"/>
      <c r="Q53" s="505"/>
      <c r="R53" s="505"/>
      <c r="S53" s="509"/>
      <c r="T53" s="505"/>
      <c r="U53" s="505"/>
      <c r="V53" s="506"/>
      <c r="W53" s="917"/>
      <c r="X53" s="505"/>
      <c r="Y53" s="509"/>
      <c r="Z53" s="624"/>
      <c r="AA53" s="604"/>
      <c r="AB53" s="606"/>
      <c r="AC53" s="625"/>
      <c r="AD53" s="639"/>
      <c r="AE53" s="624"/>
      <c r="AF53" s="604"/>
      <c r="AG53" s="606"/>
      <c r="AH53" s="640"/>
      <c r="AI53" s="639"/>
      <c r="AJ53" s="624"/>
      <c r="AK53" s="604"/>
      <c r="AL53" s="640"/>
      <c r="AM53" s="639"/>
      <c r="AN53" s="928"/>
      <c r="AO53" s="322"/>
      <c r="AP53" s="323"/>
      <c r="AQ53" s="323"/>
      <c r="AR53" s="322"/>
      <c r="AS53" s="322"/>
      <c r="AT53" s="323"/>
      <c r="AU53" s="323"/>
      <c r="AV53" s="322"/>
      <c r="AW53" s="322"/>
      <c r="AX53" s="323"/>
      <c r="AY53" s="184"/>
    </row>
    <row r="54" spans="1:51" ht="21.75" customHeight="1">
      <c r="A54" s="175"/>
      <c r="B54" s="1083"/>
      <c r="C54" s="1083"/>
      <c r="D54" s="139" t="s">
        <v>251</v>
      </c>
      <c r="E54" s="268">
        <f>SUM(H54,K54,N54,Q54,T54,W54,Z54,AE54,AJ54,AN54,AR54,AV54)</f>
        <v>3</v>
      </c>
      <c r="F54" s="268">
        <f>SUM(I54,L54,O54,R54,U54,X54,AA54,AF54,AK54,AO54,AS54,AW54)</f>
        <v>3</v>
      </c>
      <c r="G54" s="269">
        <f>SUM(F54/E54*100)</f>
        <v>100</v>
      </c>
      <c r="H54" s="412"/>
      <c r="I54" s="412"/>
      <c r="J54" s="413"/>
      <c r="K54" s="412"/>
      <c r="L54" s="412"/>
      <c r="M54" s="415"/>
      <c r="N54" s="412"/>
      <c r="O54" s="412"/>
      <c r="P54" s="422"/>
      <c r="Q54" s="505">
        <v>3</v>
      </c>
      <c r="R54" s="505">
        <v>3</v>
      </c>
      <c r="S54" s="509">
        <f>SUM(R54/Q54*100%)</f>
        <v>1</v>
      </c>
      <c r="T54" s="505"/>
      <c r="U54" s="505"/>
      <c r="V54" s="506"/>
      <c r="W54" s="917"/>
      <c r="X54" s="505"/>
      <c r="Y54" s="509" t="e">
        <f>SUM(X54/W54*100%)</f>
        <v>#DIV/0!</v>
      </c>
      <c r="Z54" s="624"/>
      <c r="AA54" s="604"/>
      <c r="AB54" s="606"/>
      <c r="AC54" s="625"/>
      <c r="AD54" s="639"/>
      <c r="AE54" s="624"/>
      <c r="AF54" s="604"/>
      <c r="AG54" s="606"/>
      <c r="AH54" s="640"/>
      <c r="AI54" s="639"/>
      <c r="AJ54" s="624"/>
      <c r="AK54" s="604"/>
      <c r="AL54" s="640"/>
      <c r="AM54" s="639"/>
      <c r="AN54" s="928"/>
      <c r="AO54" s="322"/>
      <c r="AP54" s="323"/>
      <c r="AQ54" s="323"/>
      <c r="AR54" s="322"/>
      <c r="AS54" s="322"/>
      <c r="AT54" s="323"/>
      <c r="AU54" s="323"/>
      <c r="AV54" s="322"/>
      <c r="AW54" s="322"/>
      <c r="AX54" s="323"/>
      <c r="AY54" s="184"/>
    </row>
    <row r="55" spans="1:51" ht="87.75" customHeight="1">
      <c r="A55" s="175"/>
      <c r="B55" s="1083"/>
      <c r="C55" s="1083"/>
      <c r="D55" s="139" t="s">
        <v>259</v>
      </c>
      <c r="E55" s="268">
        <f>SUM(H55,K55,N55,Q55,T55,W55,Z55,AE55,AJ55,AN55,AR55,AV55)</f>
        <v>3</v>
      </c>
      <c r="F55" s="268">
        <f>SUM(I55,L55,O55,R55,U55,X55,AA55,AF55,AK55,AO55,AS55,AW55)</f>
        <v>3</v>
      </c>
      <c r="G55" s="269">
        <f>SUM(F55/E55*100)</f>
        <v>100</v>
      </c>
      <c r="H55" s="397"/>
      <c r="I55" s="397"/>
      <c r="J55" s="398"/>
      <c r="K55" s="397"/>
      <c r="L55" s="397"/>
      <c r="M55" s="399"/>
      <c r="N55" s="397"/>
      <c r="O55" s="397"/>
      <c r="P55" s="423"/>
      <c r="Q55" s="505">
        <v>3</v>
      </c>
      <c r="R55" s="505">
        <v>3</v>
      </c>
      <c r="S55" s="509">
        <f>SUM(R55/Q55*100%)</f>
        <v>1</v>
      </c>
      <c r="T55" s="498"/>
      <c r="U55" s="498"/>
      <c r="V55" s="499"/>
      <c r="W55" s="918"/>
      <c r="X55" s="498"/>
      <c r="Y55" s="499"/>
      <c r="Z55" s="610"/>
      <c r="AA55" s="607"/>
      <c r="AB55" s="609"/>
      <c r="AC55" s="611"/>
      <c r="AD55" s="641"/>
      <c r="AE55" s="610"/>
      <c r="AF55" s="607"/>
      <c r="AG55" s="609"/>
      <c r="AH55" s="642"/>
      <c r="AI55" s="641"/>
      <c r="AJ55" s="610"/>
      <c r="AK55" s="607"/>
      <c r="AL55" s="642"/>
      <c r="AM55" s="641"/>
      <c r="AN55" s="928"/>
      <c r="AO55" s="322"/>
      <c r="AP55" s="323"/>
      <c r="AQ55" s="323"/>
      <c r="AR55" s="322"/>
      <c r="AS55" s="322"/>
      <c r="AT55" s="323"/>
      <c r="AU55" s="323"/>
      <c r="AV55" s="322"/>
      <c r="AW55" s="322"/>
      <c r="AX55" s="323"/>
      <c r="AY55" s="184"/>
    </row>
    <row r="56" spans="1:51" ht="21.75" customHeight="1">
      <c r="A56" s="175"/>
      <c r="B56" s="1083"/>
      <c r="C56" s="1083"/>
      <c r="D56" s="139" t="s">
        <v>252</v>
      </c>
      <c r="E56" s="272"/>
      <c r="F56" s="272"/>
      <c r="G56" s="273"/>
      <c r="H56" s="397"/>
      <c r="I56" s="397"/>
      <c r="J56" s="398"/>
      <c r="K56" s="397"/>
      <c r="L56" s="397"/>
      <c r="M56" s="399"/>
      <c r="N56" s="397"/>
      <c r="O56" s="397"/>
      <c r="P56" s="423"/>
      <c r="Q56" s="866"/>
      <c r="R56" s="866"/>
      <c r="S56" s="510"/>
      <c r="T56" s="498"/>
      <c r="U56" s="498"/>
      <c r="V56" s="499"/>
      <c r="W56" s="918"/>
      <c r="X56" s="498"/>
      <c r="Y56" s="499"/>
      <c r="Z56" s="610"/>
      <c r="AA56" s="607"/>
      <c r="AB56" s="609"/>
      <c r="AC56" s="611"/>
      <c r="AD56" s="641"/>
      <c r="AE56" s="610"/>
      <c r="AF56" s="607"/>
      <c r="AG56" s="609"/>
      <c r="AH56" s="642"/>
      <c r="AI56" s="641"/>
      <c r="AJ56" s="610"/>
      <c r="AK56" s="607"/>
      <c r="AL56" s="642"/>
      <c r="AM56" s="641"/>
      <c r="AN56" s="928"/>
      <c r="AO56" s="322"/>
      <c r="AP56" s="323"/>
      <c r="AQ56" s="323"/>
      <c r="AR56" s="322"/>
      <c r="AS56" s="322"/>
      <c r="AT56" s="323"/>
      <c r="AU56" s="323"/>
      <c r="AV56" s="322"/>
      <c r="AW56" s="322"/>
      <c r="AX56" s="323"/>
      <c r="AY56" s="184"/>
    </row>
    <row r="57" spans="1:51" ht="33.75" customHeight="1">
      <c r="A57" s="176"/>
      <c r="B57" s="1084"/>
      <c r="C57" s="1084"/>
      <c r="D57" s="141" t="s">
        <v>7</v>
      </c>
      <c r="E57" s="274"/>
      <c r="F57" s="274"/>
      <c r="G57" s="275"/>
      <c r="H57" s="402"/>
      <c r="I57" s="402"/>
      <c r="J57" s="417"/>
      <c r="K57" s="402"/>
      <c r="L57" s="402"/>
      <c r="M57" s="418"/>
      <c r="N57" s="402"/>
      <c r="O57" s="402"/>
      <c r="P57" s="421"/>
      <c r="Q57" s="865"/>
      <c r="R57" s="865"/>
      <c r="S57" s="511"/>
      <c r="T57" s="501"/>
      <c r="U57" s="501"/>
      <c r="V57" s="507"/>
      <c r="W57" s="916"/>
      <c r="X57" s="501"/>
      <c r="Y57" s="507"/>
      <c r="Z57" s="614"/>
      <c r="AA57" s="601"/>
      <c r="AB57" s="629"/>
      <c r="AC57" s="630"/>
      <c r="AD57" s="637"/>
      <c r="AE57" s="614"/>
      <c r="AF57" s="601"/>
      <c r="AG57" s="629"/>
      <c r="AH57" s="638"/>
      <c r="AI57" s="637"/>
      <c r="AJ57" s="614"/>
      <c r="AK57" s="601"/>
      <c r="AL57" s="638"/>
      <c r="AM57" s="637"/>
      <c r="AN57" s="928"/>
      <c r="AO57" s="322"/>
      <c r="AP57" s="323"/>
      <c r="AQ57" s="323"/>
      <c r="AR57" s="322"/>
      <c r="AS57" s="322"/>
      <c r="AT57" s="323"/>
      <c r="AU57" s="323"/>
      <c r="AV57" s="322"/>
      <c r="AW57" s="322"/>
      <c r="AX57" s="323"/>
      <c r="AY57" s="185"/>
    </row>
    <row r="58" spans="1:51" ht="18.75" customHeight="1">
      <c r="A58" s="174" t="s">
        <v>263</v>
      </c>
      <c r="B58" s="1082" t="s">
        <v>284</v>
      </c>
      <c r="C58" s="1082" t="s">
        <v>281</v>
      </c>
      <c r="D58" s="143" t="s">
        <v>5</v>
      </c>
      <c r="E58" s="268">
        <f>SUM(H58,K58,N58,Q58,T58,W58,Z58,AE58,AJ58,AN58,AR58,AV58)</f>
        <v>30</v>
      </c>
      <c r="F58" s="268">
        <f>SUM(I58,L58,O58,R58,U58,X58,AA58,AF58,AK58,AO58,AS58,AW58)</f>
        <v>30</v>
      </c>
      <c r="G58" s="269">
        <f>SUM(F58/E58*100)</f>
        <v>100</v>
      </c>
      <c r="H58" s="406"/>
      <c r="I58" s="406"/>
      <c r="J58" s="407"/>
      <c r="K58" s="406"/>
      <c r="L58" s="406"/>
      <c r="M58" s="409"/>
      <c r="N58" s="406"/>
      <c r="O58" s="406"/>
      <c r="P58" s="420"/>
      <c r="Q58" s="501">
        <v>30</v>
      </c>
      <c r="R58" s="501">
        <v>30</v>
      </c>
      <c r="S58" s="509">
        <f>SUM(R58/Q58*100%)</f>
        <v>1</v>
      </c>
      <c r="T58" s="503"/>
      <c r="U58" s="503"/>
      <c r="V58" s="504"/>
      <c r="W58" s="916"/>
      <c r="X58" s="503"/>
      <c r="Y58" s="509" t="e">
        <f>SUM(X58/W58*100%)</f>
        <v>#DIV/0!</v>
      </c>
      <c r="Z58" s="617"/>
      <c r="AA58" s="633"/>
      <c r="AB58" s="634"/>
      <c r="AC58" s="621"/>
      <c r="AD58" s="635"/>
      <c r="AE58" s="872"/>
      <c r="AF58" s="633"/>
      <c r="AG58" s="634"/>
      <c r="AH58" s="636"/>
      <c r="AI58" s="635"/>
      <c r="AJ58" s="617"/>
      <c r="AK58" s="633"/>
      <c r="AL58" s="636"/>
      <c r="AM58" s="635"/>
      <c r="AN58" s="928"/>
      <c r="AO58" s="319"/>
      <c r="AP58" s="320"/>
      <c r="AQ58" s="320"/>
      <c r="AR58" s="319"/>
      <c r="AS58" s="319"/>
      <c r="AT58" s="320"/>
      <c r="AU58" s="320"/>
      <c r="AV58" s="319"/>
      <c r="AW58" s="319"/>
      <c r="AX58" s="320"/>
      <c r="AY58" s="183"/>
    </row>
    <row r="59" spans="1:51" ht="22.5" customHeight="1">
      <c r="A59" s="175"/>
      <c r="B59" s="1083"/>
      <c r="C59" s="1083"/>
      <c r="D59" s="144" t="s">
        <v>1</v>
      </c>
      <c r="E59" s="268"/>
      <c r="F59" s="268"/>
      <c r="G59" s="269"/>
      <c r="H59" s="402"/>
      <c r="I59" s="402"/>
      <c r="J59" s="417"/>
      <c r="K59" s="402"/>
      <c r="L59" s="402"/>
      <c r="M59" s="418"/>
      <c r="N59" s="402"/>
      <c r="O59" s="402"/>
      <c r="P59" s="421"/>
      <c r="Q59" s="501"/>
      <c r="R59" s="501"/>
      <c r="S59" s="509"/>
      <c r="T59" s="501"/>
      <c r="U59" s="501"/>
      <c r="V59" s="507"/>
      <c r="W59" s="916"/>
      <c r="X59" s="501"/>
      <c r="Y59" s="509"/>
      <c r="Z59" s="614"/>
      <c r="AA59" s="601"/>
      <c r="AB59" s="629"/>
      <c r="AC59" s="630"/>
      <c r="AD59" s="637"/>
      <c r="AE59" s="872"/>
      <c r="AF59" s="601"/>
      <c r="AG59" s="629"/>
      <c r="AH59" s="638"/>
      <c r="AI59" s="637"/>
      <c r="AJ59" s="614"/>
      <c r="AK59" s="601"/>
      <c r="AL59" s="638"/>
      <c r="AM59" s="637"/>
      <c r="AN59" s="928"/>
      <c r="AO59" s="322"/>
      <c r="AP59" s="322"/>
      <c r="AQ59" s="322"/>
      <c r="AR59" s="322"/>
      <c r="AS59" s="322"/>
      <c r="AT59" s="323"/>
      <c r="AU59" s="323"/>
      <c r="AV59" s="322"/>
      <c r="AW59" s="322"/>
      <c r="AX59" s="323"/>
      <c r="AY59" s="184"/>
    </row>
    <row r="60" spans="1:51" ht="31.5" customHeight="1">
      <c r="A60" s="175"/>
      <c r="B60" s="1083"/>
      <c r="C60" s="1083"/>
      <c r="D60" s="145" t="s">
        <v>357</v>
      </c>
      <c r="E60" s="268"/>
      <c r="F60" s="268"/>
      <c r="G60" s="269"/>
      <c r="H60" s="412"/>
      <c r="I60" s="412"/>
      <c r="J60" s="413"/>
      <c r="K60" s="412"/>
      <c r="L60" s="412"/>
      <c r="M60" s="415"/>
      <c r="N60" s="412"/>
      <c r="O60" s="412"/>
      <c r="P60" s="422"/>
      <c r="Q60" s="505"/>
      <c r="R60" s="505"/>
      <c r="S60" s="509"/>
      <c r="T60" s="505"/>
      <c r="U60" s="505"/>
      <c r="V60" s="506"/>
      <c r="W60" s="917"/>
      <c r="X60" s="505"/>
      <c r="Y60" s="509"/>
      <c r="Z60" s="624"/>
      <c r="AA60" s="604"/>
      <c r="AB60" s="606"/>
      <c r="AC60" s="625"/>
      <c r="AD60" s="639"/>
      <c r="AE60" s="873"/>
      <c r="AF60" s="604"/>
      <c r="AG60" s="606"/>
      <c r="AH60" s="640"/>
      <c r="AI60" s="639"/>
      <c r="AJ60" s="624"/>
      <c r="AK60" s="604"/>
      <c r="AL60" s="640"/>
      <c r="AM60" s="639"/>
      <c r="AN60" s="928"/>
      <c r="AO60" s="322"/>
      <c r="AP60" s="323"/>
      <c r="AQ60" s="323"/>
      <c r="AR60" s="322"/>
      <c r="AS60" s="322"/>
      <c r="AT60" s="323"/>
      <c r="AU60" s="323"/>
      <c r="AV60" s="322"/>
      <c r="AW60" s="322"/>
      <c r="AX60" s="323"/>
      <c r="AY60" s="184"/>
    </row>
    <row r="61" spans="1:51" ht="21.75" customHeight="1">
      <c r="A61" s="175"/>
      <c r="B61" s="1083"/>
      <c r="C61" s="1083"/>
      <c r="D61" s="139" t="s">
        <v>251</v>
      </c>
      <c r="E61" s="268">
        <f>SUM(H61,K61,N61,Q61,T61,W61,Z61,AE61,AJ61,AN61,AR61,AV61)</f>
        <v>30</v>
      </c>
      <c r="F61" s="268">
        <f>SUM(I61,L61,O61,R61,U61,X61,AA61,AF61,AK61,AO61,AS61,AW61)</f>
        <v>30</v>
      </c>
      <c r="G61" s="269">
        <f>SUM(F61/E61*100)</f>
        <v>100</v>
      </c>
      <c r="H61" s="412"/>
      <c r="I61" s="412"/>
      <c r="J61" s="413"/>
      <c r="K61" s="412"/>
      <c r="L61" s="412"/>
      <c r="M61" s="415"/>
      <c r="N61" s="412"/>
      <c r="O61" s="412"/>
      <c r="P61" s="422"/>
      <c r="Q61" s="501">
        <v>30</v>
      </c>
      <c r="R61" s="501">
        <v>30</v>
      </c>
      <c r="S61" s="509">
        <f>SUM(R61/Q61*100%)</f>
        <v>1</v>
      </c>
      <c r="T61" s="505"/>
      <c r="U61" s="505"/>
      <c r="V61" s="506"/>
      <c r="W61" s="916"/>
      <c r="X61" s="503"/>
      <c r="Y61" s="509" t="e">
        <f>SUM(X61/W61*100%)</f>
        <v>#DIV/0!</v>
      </c>
      <c r="Z61" s="624"/>
      <c r="AA61" s="604"/>
      <c r="AB61" s="606"/>
      <c r="AC61" s="625"/>
      <c r="AD61" s="639"/>
      <c r="AE61" s="873"/>
      <c r="AF61" s="604"/>
      <c r="AG61" s="606"/>
      <c r="AH61" s="640"/>
      <c r="AI61" s="639"/>
      <c r="AJ61" s="624"/>
      <c r="AK61" s="604"/>
      <c r="AL61" s="640"/>
      <c r="AM61" s="639"/>
      <c r="AN61" s="928"/>
      <c r="AO61" s="322"/>
      <c r="AP61" s="323"/>
      <c r="AQ61" s="323"/>
      <c r="AR61" s="322"/>
      <c r="AS61" s="322"/>
      <c r="AT61" s="323"/>
      <c r="AU61" s="323"/>
      <c r="AV61" s="322"/>
      <c r="AW61" s="322"/>
      <c r="AX61" s="323"/>
      <c r="AY61" s="184"/>
    </row>
    <row r="62" spans="1:51" ht="87.75" customHeight="1">
      <c r="A62" s="175"/>
      <c r="B62" s="1083"/>
      <c r="C62" s="1083"/>
      <c r="D62" s="139" t="s">
        <v>259</v>
      </c>
      <c r="E62" s="268">
        <f>SUM(H62,K62,N62,Q62,T62,W62,Z62,AE62,AJ62,AN62,AR62,AV62)</f>
        <v>30</v>
      </c>
      <c r="F62" s="268">
        <f>SUM(I62,L62,O62,R62,U62,X62,AA62,AF62,AK62,AO62,AS62,AW62)</f>
        <v>30</v>
      </c>
      <c r="G62" s="269">
        <f>SUM(F62/E62*100)</f>
        <v>100</v>
      </c>
      <c r="H62" s="397"/>
      <c r="I62" s="397"/>
      <c r="J62" s="398"/>
      <c r="K62" s="397"/>
      <c r="L62" s="397"/>
      <c r="M62" s="399"/>
      <c r="N62" s="397"/>
      <c r="O62" s="397"/>
      <c r="P62" s="423"/>
      <c r="Q62" s="501">
        <v>30</v>
      </c>
      <c r="R62" s="501">
        <v>30</v>
      </c>
      <c r="S62" s="509">
        <f>SUM(R62/Q62*100%)</f>
        <v>1</v>
      </c>
      <c r="T62" s="498"/>
      <c r="U62" s="498"/>
      <c r="V62" s="499"/>
      <c r="W62" s="918"/>
      <c r="X62" s="498"/>
      <c r="Y62" s="499"/>
      <c r="Z62" s="610"/>
      <c r="AA62" s="607"/>
      <c r="AB62" s="609"/>
      <c r="AC62" s="611"/>
      <c r="AD62" s="641"/>
      <c r="AE62" s="610"/>
      <c r="AF62" s="607"/>
      <c r="AG62" s="609"/>
      <c r="AH62" s="642"/>
      <c r="AI62" s="641"/>
      <c r="AJ62" s="610"/>
      <c r="AK62" s="607"/>
      <c r="AL62" s="642"/>
      <c r="AM62" s="641"/>
      <c r="AN62" s="322"/>
      <c r="AO62" s="322"/>
      <c r="AP62" s="323"/>
      <c r="AQ62" s="323"/>
      <c r="AR62" s="322"/>
      <c r="AS62" s="322"/>
      <c r="AT62" s="323"/>
      <c r="AU62" s="323"/>
      <c r="AV62" s="322"/>
      <c r="AW62" s="322"/>
      <c r="AX62" s="323"/>
      <c r="AY62" s="184"/>
    </row>
    <row r="63" spans="1:51" ht="21.75" customHeight="1">
      <c r="A63" s="175"/>
      <c r="B63" s="1083"/>
      <c r="C63" s="1083"/>
      <c r="D63" s="139" t="s">
        <v>252</v>
      </c>
      <c r="E63" s="236"/>
      <c r="F63" s="236"/>
      <c r="G63" s="235"/>
      <c r="H63" s="397"/>
      <c r="I63" s="397"/>
      <c r="J63" s="398"/>
      <c r="K63" s="397"/>
      <c r="L63" s="397"/>
      <c r="M63" s="399"/>
      <c r="N63" s="397"/>
      <c r="O63" s="397"/>
      <c r="P63" s="423"/>
      <c r="Q63" s="498"/>
      <c r="R63" s="498"/>
      <c r="S63" s="499"/>
      <c r="T63" s="498"/>
      <c r="U63" s="498"/>
      <c r="V63" s="499"/>
      <c r="W63" s="498"/>
      <c r="X63" s="498"/>
      <c r="Y63" s="499"/>
      <c r="Z63" s="610"/>
      <c r="AA63" s="607"/>
      <c r="AB63" s="609"/>
      <c r="AC63" s="611"/>
      <c r="AD63" s="641"/>
      <c r="AE63" s="610"/>
      <c r="AF63" s="607"/>
      <c r="AG63" s="609"/>
      <c r="AH63" s="642"/>
      <c r="AI63" s="641"/>
      <c r="AJ63" s="610"/>
      <c r="AK63" s="607"/>
      <c r="AL63" s="642"/>
      <c r="AM63" s="641"/>
      <c r="AN63" s="322"/>
      <c r="AO63" s="322"/>
      <c r="AP63" s="323"/>
      <c r="AQ63" s="323"/>
      <c r="AR63" s="322"/>
      <c r="AS63" s="322"/>
      <c r="AT63" s="323"/>
      <c r="AU63" s="323"/>
      <c r="AV63" s="322"/>
      <c r="AW63" s="322"/>
      <c r="AX63" s="323"/>
      <c r="AY63" s="184"/>
    </row>
    <row r="64" spans="1:51" ht="33.75" customHeight="1">
      <c r="A64" s="176"/>
      <c r="B64" s="1084"/>
      <c r="C64" s="1084"/>
      <c r="D64" s="141" t="s">
        <v>7</v>
      </c>
      <c r="E64" s="233"/>
      <c r="F64" s="233"/>
      <c r="G64" s="234"/>
      <c r="H64" s="402"/>
      <c r="I64" s="402"/>
      <c r="J64" s="417"/>
      <c r="K64" s="402"/>
      <c r="L64" s="402"/>
      <c r="M64" s="418"/>
      <c r="N64" s="402"/>
      <c r="O64" s="402"/>
      <c r="P64" s="421"/>
      <c r="Q64" s="501"/>
      <c r="R64" s="501"/>
      <c r="S64" s="507"/>
      <c r="T64" s="501"/>
      <c r="U64" s="501"/>
      <c r="V64" s="507"/>
      <c r="W64" s="501"/>
      <c r="X64" s="501"/>
      <c r="Y64" s="507"/>
      <c r="Z64" s="614"/>
      <c r="AA64" s="601"/>
      <c r="AB64" s="629"/>
      <c r="AC64" s="630"/>
      <c r="AD64" s="637"/>
      <c r="AE64" s="614"/>
      <c r="AF64" s="601"/>
      <c r="AG64" s="629"/>
      <c r="AH64" s="638"/>
      <c r="AI64" s="637"/>
      <c r="AJ64" s="614"/>
      <c r="AK64" s="601"/>
      <c r="AL64" s="638"/>
      <c r="AM64" s="637"/>
      <c r="AN64" s="322"/>
      <c r="AO64" s="322"/>
      <c r="AP64" s="323"/>
      <c r="AQ64" s="323"/>
      <c r="AR64" s="322"/>
      <c r="AS64" s="322"/>
      <c r="AT64" s="323"/>
      <c r="AU64" s="323"/>
      <c r="AV64" s="322"/>
      <c r="AW64" s="322"/>
      <c r="AX64" s="323"/>
      <c r="AY64" s="185"/>
    </row>
    <row r="65" spans="1:51" ht="15.6">
      <c r="A65" s="175" t="s">
        <v>364</v>
      </c>
      <c r="B65" s="1082" t="s">
        <v>311</v>
      </c>
      <c r="C65" s="1082" t="s">
        <v>281</v>
      </c>
      <c r="D65" s="143" t="s">
        <v>5</v>
      </c>
      <c r="E65" s="268">
        <f>SUM(H65,K65,N65,Q65,T65,W65,Z65,AE65,AJ65,AN65,AR65,AV65)</f>
        <v>185</v>
      </c>
      <c r="F65" s="268">
        <f>SUM(I65,L65,O65,R65,U65,X65,AA65,AF65,AK65,AO65,AS65,AW65)</f>
        <v>185</v>
      </c>
      <c r="G65" s="269">
        <f>SUM(F65/E65*100)</f>
        <v>100</v>
      </c>
      <c r="H65" s="402"/>
      <c r="I65" s="402"/>
      <c r="J65" s="417"/>
      <c r="K65" s="402"/>
      <c r="L65" s="402"/>
      <c r="M65" s="418"/>
      <c r="N65" s="402"/>
      <c r="O65" s="402"/>
      <c r="P65" s="424"/>
      <c r="Q65" s="869"/>
      <c r="R65" s="503"/>
      <c r="S65" s="509">
        <f>SUM(R65/T65*100%)</f>
        <v>0</v>
      </c>
      <c r="T65" s="501">
        <v>185</v>
      </c>
      <c r="U65" s="501">
        <v>185</v>
      </c>
      <c r="V65" s="509" t="e">
        <f>SUM(U65/#REF!*100%)</f>
        <v>#REF!</v>
      </c>
      <c r="W65" s="503"/>
      <c r="X65" s="503"/>
      <c r="Y65" s="509" t="e">
        <f>SUM(X65/W65*100%)</f>
        <v>#DIV/0!</v>
      </c>
      <c r="Z65" s="614"/>
      <c r="AA65" s="643"/>
      <c r="AB65" s="644"/>
      <c r="AC65" s="630"/>
      <c r="AD65" s="645"/>
      <c r="AE65" s="614"/>
      <c r="AF65" s="643"/>
      <c r="AG65" s="644"/>
      <c r="AH65" s="638"/>
      <c r="AI65" s="645"/>
      <c r="AJ65" s="614"/>
      <c r="AK65" s="643"/>
      <c r="AL65" s="638"/>
      <c r="AM65" s="645"/>
      <c r="AN65" s="322"/>
      <c r="AO65" s="322"/>
      <c r="AP65" s="323"/>
      <c r="AQ65" s="323"/>
      <c r="AR65" s="322"/>
      <c r="AS65" s="322"/>
      <c r="AT65" s="323"/>
      <c r="AU65" s="323"/>
      <c r="AV65" s="322"/>
      <c r="AW65" s="322"/>
      <c r="AX65" s="323"/>
      <c r="AY65" s="184"/>
    </row>
    <row r="66" spans="1:51" ht="21" customHeight="1">
      <c r="A66" s="175"/>
      <c r="B66" s="1083"/>
      <c r="C66" s="1083"/>
      <c r="D66" s="144" t="s">
        <v>1</v>
      </c>
      <c r="E66" s="268"/>
      <c r="F66" s="268"/>
      <c r="G66" s="269"/>
      <c r="H66" s="402"/>
      <c r="I66" s="402"/>
      <c r="J66" s="417"/>
      <c r="K66" s="402"/>
      <c r="L66" s="402"/>
      <c r="M66" s="418"/>
      <c r="N66" s="402"/>
      <c r="O66" s="402"/>
      <c r="P66" s="424"/>
      <c r="Q66" s="869"/>
      <c r="R66" s="503"/>
      <c r="S66" s="509"/>
      <c r="T66" s="501"/>
      <c r="U66" s="501"/>
      <c r="V66" s="509"/>
      <c r="W66" s="501"/>
      <c r="X66" s="501"/>
      <c r="Y66" s="509"/>
      <c r="Z66" s="614"/>
      <c r="AA66" s="643"/>
      <c r="AB66" s="644"/>
      <c r="AC66" s="630"/>
      <c r="AD66" s="645"/>
      <c r="AE66" s="614"/>
      <c r="AF66" s="643"/>
      <c r="AG66" s="644"/>
      <c r="AH66" s="638"/>
      <c r="AI66" s="645"/>
      <c r="AJ66" s="614"/>
      <c r="AK66" s="643"/>
      <c r="AL66" s="638"/>
      <c r="AM66" s="645"/>
      <c r="AN66" s="322"/>
      <c r="AO66" s="322"/>
      <c r="AP66" s="323"/>
      <c r="AQ66" s="323"/>
      <c r="AR66" s="322"/>
      <c r="AS66" s="322"/>
      <c r="AT66" s="323"/>
      <c r="AU66" s="323"/>
      <c r="AV66" s="322"/>
      <c r="AW66" s="322"/>
      <c r="AX66" s="323"/>
      <c r="AY66" s="184"/>
    </row>
    <row r="67" spans="1:51" ht="33.75" customHeight="1">
      <c r="A67" s="175"/>
      <c r="B67" s="1083"/>
      <c r="C67" s="1083"/>
      <c r="D67" s="145" t="s">
        <v>357</v>
      </c>
      <c r="E67" s="268"/>
      <c r="F67" s="268"/>
      <c r="G67" s="269"/>
      <c r="H67" s="402"/>
      <c r="I67" s="402"/>
      <c r="J67" s="417"/>
      <c r="K67" s="402"/>
      <c r="L67" s="402"/>
      <c r="M67" s="418"/>
      <c r="N67" s="402"/>
      <c r="O67" s="402"/>
      <c r="P67" s="424"/>
      <c r="Q67" s="869"/>
      <c r="R67" s="503"/>
      <c r="S67" s="509"/>
      <c r="T67" s="501"/>
      <c r="U67" s="501"/>
      <c r="V67" s="509"/>
      <c r="W67" s="505"/>
      <c r="X67" s="505"/>
      <c r="Y67" s="509"/>
      <c r="Z67" s="614"/>
      <c r="AA67" s="643"/>
      <c r="AB67" s="644"/>
      <c r="AC67" s="630"/>
      <c r="AD67" s="645"/>
      <c r="AE67" s="614"/>
      <c r="AF67" s="643"/>
      <c r="AG67" s="644"/>
      <c r="AH67" s="638"/>
      <c r="AI67" s="645"/>
      <c r="AJ67" s="614"/>
      <c r="AK67" s="643"/>
      <c r="AL67" s="638"/>
      <c r="AM67" s="645"/>
      <c r="AN67" s="322"/>
      <c r="AO67" s="322"/>
      <c r="AP67" s="323"/>
      <c r="AQ67" s="323"/>
      <c r="AR67" s="322"/>
      <c r="AS67" s="322"/>
      <c r="AT67" s="323"/>
      <c r="AU67" s="323"/>
      <c r="AV67" s="322"/>
      <c r="AW67" s="322"/>
      <c r="AX67" s="323"/>
      <c r="AY67" s="184"/>
    </row>
    <row r="68" spans="1:51" ht="15.6">
      <c r="A68" s="175"/>
      <c r="B68" s="1083"/>
      <c r="C68" s="1083"/>
      <c r="D68" s="139" t="s">
        <v>251</v>
      </c>
      <c r="E68" s="268">
        <f>SUM(H68,K68,N68,Q68,T68,W68,Z68,AE68,AJ68,AN68,AR68,AV68)</f>
        <v>185</v>
      </c>
      <c r="F68" s="268">
        <f>SUM(I68,L68,O68,R68,U68,X68,AA68,AF68,AK68,AO68,AS68,AW68)</f>
        <v>185</v>
      </c>
      <c r="G68" s="269">
        <f>SUM(F68/E68*100)</f>
        <v>100</v>
      </c>
      <c r="H68" s="402"/>
      <c r="I68" s="402"/>
      <c r="J68" s="417"/>
      <c r="K68" s="402"/>
      <c r="L68" s="402"/>
      <c r="M68" s="418"/>
      <c r="N68" s="402"/>
      <c r="O68" s="402"/>
      <c r="P68" s="424"/>
      <c r="Q68" s="869"/>
      <c r="R68" s="503"/>
      <c r="S68" s="509">
        <f>SUM(R68/T68*100%)</f>
        <v>0</v>
      </c>
      <c r="T68" s="501">
        <v>185</v>
      </c>
      <c r="U68" s="501">
        <v>185</v>
      </c>
      <c r="V68" s="509" t="e">
        <f>SUM(U68/#REF!*100%)</f>
        <v>#REF!</v>
      </c>
      <c r="W68" s="503"/>
      <c r="X68" s="503"/>
      <c r="Y68" s="509" t="e">
        <f>SUM(X68/W68*100%)</f>
        <v>#DIV/0!</v>
      </c>
      <c r="Z68" s="614"/>
      <c r="AA68" s="643"/>
      <c r="AB68" s="644"/>
      <c r="AC68" s="630"/>
      <c r="AD68" s="645"/>
      <c r="AE68" s="614"/>
      <c r="AF68" s="643"/>
      <c r="AG68" s="644"/>
      <c r="AH68" s="638"/>
      <c r="AI68" s="645"/>
      <c r="AJ68" s="614"/>
      <c r="AK68" s="643"/>
      <c r="AL68" s="638"/>
      <c r="AM68" s="645"/>
      <c r="AN68" s="322"/>
      <c r="AO68" s="322"/>
      <c r="AP68" s="323"/>
      <c r="AQ68" s="323"/>
      <c r="AR68" s="322"/>
      <c r="AS68" s="322"/>
      <c r="AT68" s="323"/>
      <c r="AU68" s="323"/>
      <c r="AV68" s="322"/>
      <c r="AW68" s="322"/>
      <c r="AX68" s="323"/>
      <c r="AY68" s="184"/>
    </row>
    <row r="69" spans="1:51" ht="33.75" customHeight="1">
      <c r="A69" s="175"/>
      <c r="B69" s="1083"/>
      <c r="C69" s="1083"/>
      <c r="D69" s="139" t="s">
        <v>259</v>
      </c>
      <c r="E69" s="268">
        <f>SUM(H69,K69,N69,Q69,T69,W69,Z69,AE69,AJ69,AN69,AR69,AV69)</f>
        <v>185</v>
      </c>
      <c r="F69" s="268">
        <f>SUM(I69,L69,O69,R69,U69,X69,AA69,AF69,AK69,AO69,AS69,AW69)</f>
        <v>185</v>
      </c>
      <c r="G69" s="269">
        <f>SUM(F69/E69*100)</f>
        <v>100</v>
      </c>
      <c r="H69" s="402"/>
      <c r="I69" s="402"/>
      <c r="J69" s="417"/>
      <c r="K69" s="402"/>
      <c r="L69" s="402"/>
      <c r="M69" s="418"/>
      <c r="N69" s="402"/>
      <c r="O69" s="402"/>
      <c r="P69" s="424"/>
      <c r="Q69" s="503"/>
      <c r="R69" s="503"/>
      <c r="S69" s="509" t="e">
        <f>SUM(R69/Q69*100%)</f>
        <v>#DIV/0!</v>
      </c>
      <c r="T69" s="501">
        <v>185</v>
      </c>
      <c r="U69" s="501">
        <v>185</v>
      </c>
      <c r="V69" s="509">
        <f>SUM(U69/T69*100%)</f>
        <v>1</v>
      </c>
      <c r="W69" s="501"/>
      <c r="X69" s="501"/>
      <c r="Y69" s="507"/>
      <c r="Z69" s="614"/>
      <c r="AA69" s="643"/>
      <c r="AB69" s="644"/>
      <c r="AC69" s="630"/>
      <c r="AD69" s="645"/>
      <c r="AE69" s="614"/>
      <c r="AF69" s="643"/>
      <c r="AG69" s="644"/>
      <c r="AH69" s="638"/>
      <c r="AI69" s="645"/>
      <c r="AJ69" s="614"/>
      <c r="AK69" s="643"/>
      <c r="AL69" s="638"/>
      <c r="AM69" s="645"/>
      <c r="AN69" s="322"/>
      <c r="AO69" s="322"/>
      <c r="AP69" s="323"/>
      <c r="AQ69" s="323"/>
      <c r="AR69" s="322"/>
      <c r="AS69" s="322"/>
      <c r="AT69" s="323"/>
      <c r="AU69" s="323"/>
      <c r="AV69" s="322"/>
      <c r="AW69" s="322"/>
      <c r="AX69" s="323"/>
      <c r="AY69" s="184"/>
    </row>
    <row r="70" spans="1:51" ht="15.6">
      <c r="A70" s="175"/>
      <c r="B70" s="1083"/>
      <c r="C70" s="1083"/>
      <c r="D70" s="139" t="s">
        <v>252</v>
      </c>
      <c r="E70" s="232"/>
      <c r="F70" s="232"/>
      <c r="G70" s="239"/>
      <c r="H70" s="402"/>
      <c r="I70" s="402"/>
      <c r="J70" s="417"/>
      <c r="K70" s="402"/>
      <c r="L70" s="402"/>
      <c r="M70" s="418"/>
      <c r="N70" s="402"/>
      <c r="O70" s="402"/>
      <c r="P70" s="424"/>
      <c r="Q70" s="501"/>
      <c r="R70" s="501"/>
      <c r="S70" s="507"/>
      <c r="T70" s="501"/>
      <c r="U70" s="501"/>
      <c r="V70" s="507"/>
      <c r="W70" s="501"/>
      <c r="X70" s="501"/>
      <c r="Y70" s="507"/>
      <c r="Z70" s="614"/>
      <c r="AA70" s="643"/>
      <c r="AB70" s="644"/>
      <c r="AC70" s="630"/>
      <c r="AD70" s="645"/>
      <c r="AE70" s="614"/>
      <c r="AF70" s="643"/>
      <c r="AG70" s="644"/>
      <c r="AH70" s="638"/>
      <c r="AI70" s="645"/>
      <c r="AJ70" s="614"/>
      <c r="AK70" s="643"/>
      <c r="AL70" s="638"/>
      <c r="AM70" s="645"/>
      <c r="AN70" s="322"/>
      <c r="AO70" s="322"/>
      <c r="AP70" s="323"/>
      <c r="AQ70" s="323"/>
      <c r="AR70" s="322"/>
      <c r="AS70" s="322"/>
      <c r="AT70" s="323"/>
      <c r="AU70" s="323"/>
      <c r="AV70" s="322"/>
      <c r="AW70" s="322"/>
      <c r="AX70" s="323"/>
      <c r="AY70" s="184"/>
    </row>
    <row r="71" spans="1:51" ht="33.75" customHeight="1">
      <c r="A71" s="175"/>
      <c r="B71" s="1084"/>
      <c r="C71" s="1084"/>
      <c r="D71" s="141" t="s">
        <v>7</v>
      </c>
      <c r="E71" s="232"/>
      <c r="F71" s="232"/>
      <c r="G71" s="239"/>
      <c r="H71" s="402"/>
      <c r="I71" s="402"/>
      <c r="J71" s="417"/>
      <c r="K71" s="402"/>
      <c r="L71" s="402"/>
      <c r="M71" s="418"/>
      <c r="N71" s="402"/>
      <c r="O71" s="402"/>
      <c r="P71" s="424"/>
      <c r="Q71" s="501"/>
      <c r="R71" s="501"/>
      <c r="S71" s="507"/>
      <c r="T71" s="501"/>
      <c r="U71" s="501"/>
      <c r="V71" s="507"/>
      <c r="W71" s="501"/>
      <c r="X71" s="501"/>
      <c r="Y71" s="507"/>
      <c r="Z71" s="614"/>
      <c r="AA71" s="643"/>
      <c r="AB71" s="644"/>
      <c r="AC71" s="630"/>
      <c r="AD71" s="645"/>
      <c r="AE71" s="614"/>
      <c r="AF71" s="643"/>
      <c r="AG71" s="644"/>
      <c r="AH71" s="638"/>
      <c r="AI71" s="645"/>
      <c r="AJ71" s="614"/>
      <c r="AK71" s="643"/>
      <c r="AL71" s="638"/>
      <c r="AM71" s="645"/>
      <c r="AN71" s="322"/>
      <c r="AO71" s="322"/>
      <c r="AP71" s="323"/>
      <c r="AQ71" s="323"/>
      <c r="AR71" s="322"/>
      <c r="AS71" s="322"/>
      <c r="AT71" s="323"/>
      <c r="AU71" s="323"/>
      <c r="AV71" s="322"/>
      <c r="AW71" s="322"/>
      <c r="AX71" s="323"/>
      <c r="AY71" s="184"/>
    </row>
    <row r="72" spans="1:51" ht="18.75" customHeight="1">
      <c r="A72" s="174" t="s">
        <v>365</v>
      </c>
      <c r="B72" s="1082" t="s">
        <v>352</v>
      </c>
      <c r="C72" s="1082" t="s">
        <v>281</v>
      </c>
      <c r="D72" s="143" t="s">
        <v>5</v>
      </c>
      <c r="E72" s="270">
        <f>SUM(H72,K72,N72,Q72,T72,W72,Z72,AE72,AJ72,AN72,AR72,AV72)</f>
        <v>6758.5</v>
      </c>
      <c r="F72" s="270">
        <f>SUM(I72,L72,O72,R72,U72,X72,AC72,AH72,AL72,AP72,AT72,AW72)</f>
        <v>6758.5</v>
      </c>
      <c r="G72" s="269">
        <f>SUM(F72/E72*100)</f>
        <v>100</v>
      </c>
      <c r="H72" s="406"/>
      <c r="I72" s="406"/>
      <c r="J72" s="407"/>
      <c r="K72" s="406"/>
      <c r="L72" s="406"/>
      <c r="M72" s="409"/>
      <c r="N72" s="406"/>
      <c r="O72" s="406"/>
      <c r="P72" s="420"/>
      <c r="Q72" s="503"/>
      <c r="R72" s="503"/>
      <c r="S72" s="504"/>
      <c r="T72" s="503"/>
      <c r="U72" s="503"/>
      <c r="V72" s="504"/>
      <c r="W72" s="942">
        <v>6758.5</v>
      </c>
      <c r="X72" s="939">
        <v>6758.5</v>
      </c>
      <c r="Y72" s="509">
        <f>SUM(X72/W72*100%)</f>
        <v>1</v>
      </c>
      <c r="Z72" s="923"/>
      <c r="AA72" s="687"/>
      <c r="AB72" s="688"/>
      <c r="AC72" s="686"/>
      <c r="AD72" s="671" t="e">
        <f>SUM(AC72/Z72*100)</f>
        <v>#DIV/0!</v>
      </c>
      <c r="AE72" s="880"/>
      <c r="AF72" s="687"/>
      <c r="AG72" s="688"/>
      <c r="AH72" s="789"/>
      <c r="AI72" s="671" t="e">
        <f>SUM(AH72/AE72*100)</f>
        <v>#DIV/0!</v>
      </c>
      <c r="AJ72" s="686"/>
      <c r="AK72" s="687"/>
      <c r="AL72" s="789"/>
      <c r="AM72" s="649" t="e">
        <f>SUM(AL72/AJ72*100)</f>
        <v>#DIV/0!</v>
      </c>
      <c r="AN72" s="926"/>
      <c r="AO72" s="319"/>
      <c r="AP72" s="320"/>
      <c r="AQ72" s="320"/>
      <c r="AR72" s="319"/>
      <c r="AS72" s="319"/>
      <c r="AT72" s="320"/>
      <c r="AU72" s="320"/>
      <c r="AV72" s="319"/>
      <c r="AW72" s="319"/>
      <c r="AX72" s="320"/>
      <c r="AY72" s="183"/>
    </row>
    <row r="73" spans="1:51" ht="18" customHeight="1">
      <c r="A73" s="175"/>
      <c r="B73" s="1083"/>
      <c r="C73" s="1083"/>
      <c r="D73" s="144" t="s">
        <v>1</v>
      </c>
      <c r="E73" s="270"/>
      <c r="F73" s="268"/>
      <c r="G73" s="269"/>
      <c r="H73" s="402"/>
      <c r="I73" s="402"/>
      <c r="J73" s="417"/>
      <c r="K73" s="402"/>
      <c r="L73" s="402"/>
      <c r="M73" s="418"/>
      <c r="N73" s="402"/>
      <c r="O73" s="402"/>
      <c r="P73" s="421"/>
      <c r="Q73" s="501"/>
      <c r="R73" s="501"/>
      <c r="S73" s="507"/>
      <c r="T73" s="501"/>
      <c r="U73" s="501"/>
      <c r="V73" s="507"/>
      <c r="W73" s="922"/>
      <c r="X73" s="940"/>
      <c r="Y73" s="509"/>
      <c r="Z73" s="924"/>
      <c r="AA73" s="790"/>
      <c r="AB73" s="791"/>
      <c r="AC73" s="670"/>
      <c r="AD73" s="792"/>
      <c r="AE73" s="670"/>
      <c r="AF73" s="790"/>
      <c r="AG73" s="791"/>
      <c r="AH73" s="793"/>
      <c r="AI73" s="792"/>
      <c r="AJ73" s="670"/>
      <c r="AK73" s="790"/>
      <c r="AL73" s="793"/>
      <c r="AM73" s="649"/>
      <c r="AN73" s="927"/>
      <c r="AO73" s="322"/>
      <c r="AP73" s="322"/>
      <c r="AQ73" s="322"/>
      <c r="AR73" s="322"/>
      <c r="AS73" s="322"/>
      <c r="AT73" s="323"/>
      <c r="AU73" s="323"/>
      <c r="AV73" s="322"/>
      <c r="AW73" s="322"/>
      <c r="AX73" s="323"/>
      <c r="AY73" s="184"/>
    </row>
    <row r="74" spans="1:51" ht="31.5" customHeight="1">
      <c r="A74" s="175"/>
      <c r="B74" s="1083"/>
      <c r="C74" s="1083"/>
      <c r="D74" s="145" t="s">
        <v>357</v>
      </c>
      <c r="E74" s="270"/>
      <c r="F74" s="268"/>
      <c r="G74" s="269"/>
      <c r="H74" s="412"/>
      <c r="I74" s="412"/>
      <c r="J74" s="413"/>
      <c r="K74" s="412"/>
      <c r="L74" s="412"/>
      <c r="M74" s="415"/>
      <c r="N74" s="412"/>
      <c r="O74" s="412"/>
      <c r="P74" s="422"/>
      <c r="Q74" s="505"/>
      <c r="R74" s="505"/>
      <c r="S74" s="506"/>
      <c r="T74" s="505"/>
      <c r="U74" s="505"/>
      <c r="V74" s="506"/>
      <c r="W74" s="922"/>
      <c r="X74" s="941"/>
      <c r="Y74" s="509"/>
      <c r="Z74" s="925"/>
      <c r="AA74" s="690"/>
      <c r="AB74" s="691"/>
      <c r="AC74" s="689"/>
      <c r="AD74" s="794"/>
      <c r="AE74" s="689"/>
      <c r="AF74" s="690"/>
      <c r="AG74" s="691"/>
      <c r="AH74" s="795"/>
      <c r="AI74" s="794"/>
      <c r="AJ74" s="689"/>
      <c r="AK74" s="690"/>
      <c r="AL74" s="795"/>
      <c r="AM74" s="649"/>
      <c r="AN74" s="927"/>
      <c r="AO74" s="322"/>
      <c r="AP74" s="323"/>
      <c r="AQ74" s="323"/>
      <c r="AR74" s="322"/>
      <c r="AS74" s="322"/>
      <c r="AT74" s="323"/>
      <c r="AU74" s="323"/>
      <c r="AV74" s="322"/>
      <c r="AW74" s="322"/>
      <c r="AX74" s="323"/>
      <c r="AY74" s="184"/>
    </row>
    <row r="75" spans="1:51" ht="21.75" customHeight="1">
      <c r="A75" s="175"/>
      <c r="B75" s="1083"/>
      <c r="C75" s="1083"/>
      <c r="D75" s="139" t="s">
        <v>251</v>
      </c>
      <c r="E75" s="270">
        <f>SUM(H75,K75,N75,Q75,T75,W75,Z75,AE75,AJ75,AN75,AR75,AV75)</f>
        <v>6758.5</v>
      </c>
      <c r="F75" s="270">
        <f>SUM(I75,L75,O75,R75,U75,X75,AC75,AH75,AL75,AP75,AT75,AW75)</f>
        <v>6758.5</v>
      </c>
      <c r="G75" s="269">
        <f>SUM(F75/E75*100)</f>
        <v>100</v>
      </c>
      <c r="H75" s="412"/>
      <c r="I75" s="412"/>
      <c r="J75" s="413"/>
      <c r="K75" s="412"/>
      <c r="L75" s="412"/>
      <c r="M75" s="415"/>
      <c r="N75" s="412"/>
      <c r="O75" s="412"/>
      <c r="P75" s="422"/>
      <c r="Q75" s="505"/>
      <c r="R75" s="505"/>
      <c r="S75" s="506"/>
      <c r="T75" s="505"/>
      <c r="U75" s="505"/>
      <c r="V75" s="506"/>
      <c r="W75" s="942">
        <v>6758.5</v>
      </c>
      <c r="X75" s="939">
        <v>6758.5</v>
      </c>
      <c r="Y75" s="509">
        <f>SUM(X75/W75*100%)</f>
        <v>1</v>
      </c>
      <c r="Z75" s="923"/>
      <c r="AA75" s="687"/>
      <c r="AB75" s="688"/>
      <c r="AC75" s="686"/>
      <c r="AD75" s="671" t="e">
        <f>SUM(AC75/Z75*100)</f>
        <v>#DIV/0!</v>
      </c>
      <c r="AE75" s="880"/>
      <c r="AF75" s="687"/>
      <c r="AG75" s="688"/>
      <c r="AH75" s="789"/>
      <c r="AI75" s="671" t="e">
        <f>SUM(AH75/AE75*100)</f>
        <v>#DIV/0!</v>
      </c>
      <c r="AJ75" s="686"/>
      <c r="AK75" s="687"/>
      <c r="AL75" s="789"/>
      <c r="AM75" s="649" t="e">
        <f>SUM(AL75/AJ75*100)</f>
        <v>#DIV/0!</v>
      </c>
      <c r="AN75" s="926"/>
      <c r="AO75" s="322"/>
      <c r="AP75" s="323"/>
      <c r="AQ75" s="323"/>
      <c r="AR75" s="322"/>
      <c r="AS75" s="322"/>
      <c r="AT75" s="323"/>
      <c r="AU75" s="323"/>
      <c r="AV75" s="322"/>
      <c r="AW75" s="322"/>
      <c r="AX75" s="323"/>
      <c r="AY75" s="184"/>
    </row>
    <row r="76" spans="1:51" ht="87.75" customHeight="1">
      <c r="A76" s="175"/>
      <c r="B76" s="1083"/>
      <c r="C76" s="1083"/>
      <c r="D76" s="139" t="s">
        <v>259</v>
      </c>
      <c r="E76" s="298">
        <f>SUM(H76,K76,N76,Q76,T76,W76,Z76,AE76,AJ76,AN76,AR76,AV76)</f>
        <v>2127.5</v>
      </c>
      <c r="F76" s="270">
        <f>SUM(I76,L76,O76,R76,U76,X76,AC76,AH76,AL76,AP76,AT76,AW76)</f>
        <v>2127.5</v>
      </c>
      <c r="G76" s="269">
        <f>SUM(F76/E76*100)</f>
        <v>100</v>
      </c>
      <c r="H76" s="397"/>
      <c r="I76" s="397"/>
      <c r="J76" s="398"/>
      <c r="K76" s="397"/>
      <c r="L76" s="397"/>
      <c r="M76" s="399"/>
      <c r="N76" s="397"/>
      <c r="O76" s="397"/>
      <c r="P76" s="423"/>
      <c r="Q76" s="498"/>
      <c r="R76" s="498"/>
      <c r="S76" s="499"/>
      <c r="T76" s="498"/>
      <c r="U76" s="498"/>
      <c r="V76" s="499"/>
      <c r="W76" s="891">
        <v>2127.5</v>
      </c>
      <c r="X76" s="891">
        <v>2127.5</v>
      </c>
      <c r="Y76" s="509">
        <f>SUM(X76/W76*100%)</f>
        <v>1</v>
      </c>
      <c r="Z76" s="796"/>
      <c r="AA76" s="797"/>
      <c r="AB76" s="798"/>
      <c r="AC76" s="796"/>
      <c r="AD76" s="799"/>
      <c r="AE76" s="796"/>
      <c r="AF76" s="797"/>
      <c r="AG76" s="798"/>
      <c r="AH76" s="800"/>
      <c r="AI76" s="799"/>
      <c r="AJ76" s="796"/>
      <c r="AK76" s="797"/>
      <c r="AL76" s="800"/>
      <c r="AM76" s="649" t="e">
        <f>SUM(AL76/AJ76*100)</f>
        <v>#DIV/0!</v>
      </c>
      <c r="AN76" s="322"/>
      <c r="AO76" s="322"/>
      <c r="AP76" s="323"/>
      <c r="AQ76" s="323"/>
      <c r="AR76" s="322"/>
      <c r="AS76" s="322"/>
      <c r="AT76" s="323"/>
      <c r="AU76" s="323"/>
      <c r="AV76" s="322"/>
      <c r="AW76" s="322"/>
      <c r="AX76" s="323"/>
      <c r="AY76" s="184"/>
    </row>
    <row r="77" spans="1:51" ht="21.75" customHeight="1">
      <c r="A77" s="175"/>
      <c r="B77" s="1083"/>
      <c r="C77" s="1083"/>
      <c r="D77" s="139" t="s">
        <v>252</v>
      </c>
      <c r="E77" s="236"/>
      <c r="F77" s="236"/>
      <c r="G77" s="235"/>
      <c r="H77" s="397"/>
      <c r="I77" s="397"/>
      <c r="J77" s="398"/>
      <c r="K77" s="397"/>
      <c r="L77" s="397"/>
      <c r="M77" s="399"/>
      <c r="N77" s="397"/>
      <c r="O77" s="397"/>
      <c r="P77" s="423"/>
      <c r="Q77" s="498"/>
      <c r="R77" s="498"/>
      <c r="S77" s="499"/>
      <c r="T77" s="498"/>
      <c r="U77" s="498"/>
      <c r="V77" s="499"/>
      <c r="W77" s="498"/>
      <c r="X77" s="498"/>
      <c r="Y77" s="499"/>
      <c r="Z77" s="610"/>
      <c r="AA77" s="607"/>
      <c r="AB77" s="609"/>
      <c r="AC77" s="611"/>
      <c r="AD77" s="641"/>
      <c r="AE77" s="610"/>
      <c r="AF77" s="607"/>
      <c r="AG77" s="609"/>
      <c r="AH77" s="642"/>
      <c r="AI77" s="641"/>
      <c r="AJ77" s="610"/>
      <c r="AK77" s="607"/>
      <c r="AL77" s="642"/>
      <c r="AM77" s="641"/>
      <c r="AN77" s="322"/>
      <c r="AO77" s="322"/>
      <c r="AP77" s="323"/>
      <c r="AQ77" s="323"/>
      <c r="AR77" s="322"/>
      <c r="AS77" s="322"/>
      <c r="AT77" s="323"/>
      <c r="AU77" s="323"/>
      <c r="AV77" s="322"/>
      <c r="AW77" s="322"/>
      <c r="AX77" s="323"/>
      <c r="AY77" s="184"/>
    </row>
    <row r="78" spans="1:51" ht="33.75" customHeight="1">
      <c r="A78" s="176"/>
      <c r="B78" s="1084"/>
      <c r="C78" s="1084"/>
      <c r="D78" s="141" t="s">
        <v>7</v>
      </c>
      <c r="E78" s="233"/>
      <c r="F78" s="233"/>
      <c r="G78" s="234"/>
      <c r="H78" s="402"/>
      <c r="I78" s="402"/>
      <c r="J78" s="417"/>
      <c r="K78" s="402"/>
      <c r="L78" s="402"/>
      <c r="M78" s="418"/>
      <c r="N78" s="402"/>
      <c r="O78" s="402"/>
      <c r="P78" s="421"/>
      <c r="Q78" s="501"/>
      <c r="R78" s="501"/>
      <c r="S78" s="507"/>
      <c r="T78" s="501"/>
      <c r="U78" s="501"/>
      <c r="V78" s="507"/>
      <c r="W78" s="501"/>
      <c r="X78" s="501"/>
      <c r="Y78" s="507"/>
      <c r="Z78" s="614"/>
      <c r="AA78" s="601"/>
      <c r="AB78" s="629"/>
      <c r="AC78" s="630"/>
      <c r="AD78" s="637"/>
      <c r="AE78" s="614"/>
      <c r="AF78" s="601"/>
      <c r="AG78" s="629"/>
      <c r="AH78" s="638"/>
      <c r="AI78" s="637"/>
      <c r="AJ78" s="614"/>
      <c r="AK78" s="601"/>
      <c r="AL78" s="638"/>
      <c r="AM78" s="637"/>
      <c r="AN78" s="322"/>
      <c r="AO78" s="322"/>
      <c r="AP78" s="323"/>
      <c r="AQ78" s="323"/>
      <c r="AR78" s="322"/>
      <c r="AS78" s="322"/>
      <c r="AT78" s="323"/>
      <c r="AU78" s="323"/>
      <c r="AV78" s="322"/>
      <c r="AW78" s="322"/>
      <c r="AX78" s="323"/>
      <c r="AY78" s="185"/>
    </row>
    <row r="79" spans="1:51" ht="18.75" customHeight="1">
      <c r="A79" s="200" t="s">
        <v>264</v>
      </c>
      <c r="B79" s="1076" t="s">
        <v>305</v>
      </c>
      <c r="C79" s="1076" t="s">
        <v>281</v>
      </c>
      <c r="D79" s="201" t="s">
        <v>5</v>
      </c>
      <c r="E79" s="270">
        <f>SUM(H79,K79,N79,Q79,T79,W79,Z79,AE79,AJ79,AN79,AR79,AV79)</f>
        <v>6588</v>
      </c>
      <c r="F79" s="270">
        <f>SUM(I79,L79,O79,R79,U79,X79,AC79,AH79,AL79,AP79,AT79,AW79)</f>
        <v>6588</v>
      </c>
      <c r="G79" s="276">
        <f>SUM(F79/E79*100)</f>
        <v>100</v>
      </c>
      <c r="H79" s="425"/>
      <c r="I79" s="425"/>
      <c r="J79" s="426"/>
      <c r="K79" s="425"/>
      <c r="L79" s="425"/>
      <c r="M79" s="425"/>
      <c r="N79" s="425"/>
      <c r="O79" s="425"/>
      <c r="P79" s="427"/>
      <c r="Q79" s="512"/>
      <c r="R79" s="512"/>
      <c r="S79" s="512"/>
      <c r="T79" s="512"/>
      <c r="U79" s="512"/>
      <c r="V79" s="512"/>
      <c r="W79" s="512"/>
      <c r="X79" s="512"/>
      <c r="Y79" s="512"/>
      <c r="Z79" s="660"/>
      <c r="AA79" s="646"/>
      <c r="AB79" s="647"/>
      <c r="AC79" s="660"/>
      <c r="AD79" s="649"/>
      <c r="AE79" s="660"/>
      <c r="AF79" s="646"/>
      <c r="AG79" s="647"/>
      <c r="AH79" s="648"/>
      <c r="AI79" s="660"/>
      <c r="AJ79" s="738">
        <v>0</v>
      </c>
      <c r="AK79" s="646"/>
      <c r="AL79" s="738">
        <v>6571.5</v>
      </c>
      <c r="AM79" s="649" t="e">
        <f>SUM(AL79/AJ79*100)</f>
        <v>#DIV/0!</v>
      </c>
      <c r="AN79" s="328">
        <v>6588</v>
      </c>
      <c r="AO79" s="325"/>
      <c r="AP79" s="328">
        <v>16.5</v>
      </c>
      <c r="AQ79" s="328">
        <f>SUM(AP79/AN79*100)</f>
        <v>0.25045537340619306</v>
      </c>
      <c r="AR79" s="328"/>
      <c r="AS79" s="325"/>
      <c r="AT79" s="325"/>
      <c r="AU79" s="325" t="e">
        <f>SUM(AT79/AR79*100)</f>
        <v>#DIV/0!</v>
      </c>
      <c r="AV79" s="325"/>
      <c r="AW79" s="325"/>
      <c r="AX79" s="325"/>
      <c r="AY79" s="155"/>
    </row>
    <row r="80" spans="1:51" ht="21" customHeight="1">
      <c r="A80" s="202"/>
      <c r="B80" s="1077"/>
      <c r="C80" s="1077"/>
      <c r="D80" s="203" t="s">
        <v>1</v>
      </c>
      <c r="E80" s="270"/>
      <c r="F80" s="270"/>
      <c r="G80" s="289"/>
      <c r="H80" s="428"/>
      <c r="I80" s="428"/>
      <c r="J80" s="429"/>
      <c r="K80" s="428"/>
      <c r="L80" s="428"/>
      <c r="M80" s="428"/>
      <c r="N80" s="428"/>
      <c r="O80" s="428"/>
      <c r="P80" s="430"/>
      <c r="Q80" s="513"/>
      <c r="R80" s="513"/>
      <c r="S80" s="513"/>
      <c r="T80" s="513"/>
      <c r="U80" s="513"/>
      <c r="V80" s="513"/>
      <c r="W80" s="513"/>
      <c r="X80" s="513"/>
      <c r="Y80" s="513"/>
      <c r="Z80" s="661"/>
      <c r="AA80" s="650"/>
      <c r="AB80" s="651"/>
      <c r="AC80" s="661"/>
      <c r="AD80" s="662"/>
      <c r="AE80" s="661"/>
      <c r="AF80" s="650"/>
      <c r="AG80" s="651"/>
      <c r="AH80" s="652"/>
      <c r="AI80" s="661"/>
      <c r="AJ80" s="739"/>
      <c r="AK80" s="650"/>
      <c r="AL80" s="739"/>
      <c r="AM80" s="649"/>
      <c r="AN80" s="327"/>
      <c r="AO80" s="326"/>
      <c r="AP80" s="328"/>
      <c r="AQ80" s="328"/>
      <c r="AR80" s="326"/>
      <c r="AS80" s="326"/>
      <c r="AT80" s="326"/>
      <c r="AU80" s="325"/>
      <c r="AV80" s="326"/>
      <c r="AW80" s="326"/>
      <c r="AX80" s="326"/>
      <c r="AY80" s="204"/>
    </row>
    <row r="81" spans="1:51" ht="31.5" customHeight="1">
      <c r="A81" s="202"/>
      <c r="B81" s="1077"/>
      <c r="C81" s="1077"/>
      <c r="D81" s="205" t="s">
        <v>357</v>
      </c>
      <c r="E81" s="270"/>
      <c r="F81" s="270"/>
      <c r="G81" s="289"/>
      <c r="H81" s="431"/>
      <c r="I81" s="431"/>
      <c r="J81" s="432"/>
      <c r="K81" s="431"/>
      <c r="L81" s="431"/>
      <c r="M81" s="431"/>
      <c r="N81" s="431"/>
      <c r="O81" s="431"/>
      <c r="P81" s="433"/>
      <c r="Q81" s="514"/>
      <c r="R81" s="514"/>
      <c r="S81" s="514"/>
      <c r="T81" s="514"/>
      <c r="U81" s="514"/>
      <c r="V81" s="514"/>
      <c r="W81" s="514"/>
      <c r="X81" s="514"/>
      <c r="Y81" s="514"/>
      <c r="Z81" s="663"/>
      <c r="AA81" s="653"/>
      <c r="AB81" s="654"/>
      <c r="AC81" s="663"/>
      <c r="AD81" s="664"/>
      <c r="AE81" s="663"/>
      <c r="AF81" s="653"/>
      <c r="AG81" s="654"/>
      <c r="AH81" s="655"/>
      <c r="AI81" s="661"/>
      <c r="AJ81" s="740"/>
      <c r="AK81" s="653"/>
      <c r="AL81" s="740"/>
      <c r="AM81" s="649"/>
      <c r="AN81" s="327"/>
      <c r="AO81" s="326"/>
      <c r="AP81" s="328"/>
      <c r="AQ81" s="328"/>
      <c r="AR81" s="326"/>
      <c r="AS81" s="326"/>
      <c r="AT81" s="326"/>
      <c r="AU81" s="325"/>
      <c r="AV81" s="326"/>
      <c r="AW81" s="326"/>
      <c r="AX81" s="326"/>
      <c r="AY81" s="204"/>
    </row>
    <row r="82" spans="1:51" ht="21.75" customHeight="1">
      <c r="A82" s="202"/>
      <c r="B82" s="1077"/>
      <c r="C82" s="1077"/>
      <c r="D82" s="206" t="s">
        <v>251</v>
      </c>
      <c r="E82" s="270">
        <f>SUM(H82,K82,N82,Q82,T82,W82,Z82,AE82,AJ82,AN82,AR82,AV82)</f>
        <v>6588</v>
      </c>
      <c r="F82" s="270">
        <f>SUM(I82,L82,O82,R82,U82,X82,AC82,AH82,AL82,AP82,AT82,AW82)</f>
        <v>6588</v>
      </c>
      <c r="G82" s="276">
        <f>SUM(F82/E82*100)</f>
        <v>100</v>
      </c>
      <c r="H82" s="431"/>
      <c r="I82" s="431"/>
      <c r="J82" s="432"/>
      <c r="K82" s="431"/>
      <c r="L82" s="431"/>
      <c r="M82" s="431"/>
      <c r="N82" s="431"/>
      <c r="O82" s="431"/>
      <c r="P82" s="433"/>
      <c r="Q82" s="514"/>
      <c r="R82" s="514"/>
      <c r="S82" s="514"/>
      <c r="T82" s="514"/>
      <c r="U82" s="514"/>
      <c r="V82" s="514"/>
      <c r="W82" s="514"/>
      <c r="X82" s="514"/>
      <c r="Y82" s="514"/>
      <c r="Z82" s="663"/>
      <c r="AA82" s="653"/>
      <c r="AB82" s="654"/>
      <c r="AC82" s="663"/>
      <c r="AD82" s="664"/>
      <c r="AE82" s="663"/>
      <c r="AF82" s="653"/>
      <c r="AG82" s="654"/>
      <c r="AH82" s="655"/>
      <c r="AI82" s="661"/>
      <c r="AJ82" s="738">
        <v>0</v>
      </c>
      <c r="AK82" s="646"/>
      <c r="AL82" s="738">
        <v>6571.5</v>
      </c>
      <c r="AM82" s="649" t="e">
        <f>SUM(AL82/AJ82*100)</f>
        <v>#DIV/0!</v>
      </c>
      <c r="AN82" s="328">
        <v>6588</v>
      </c>
      <c r="AO82" s="325"/>
      <c r="AP82" s="328">
        <v>16.5</v>
      </c>
      <c r="AQ82" s="328">
        <f>SUM(AP82/AN82*100)</f>
        <v>0.25045537340619306</v>
      </c>
      <c r="AR82" s="328"/>
      <c r="AS82" s="326"/>
      <c r="AT82" s="326"/>
      <c r="AU82" s="325" t="e">
        <f>SUM(AT82/AR82*100)</f>
        <v>#DIV/0!</v>
      </c>
      <c r="AV82" s="326"/>
      <c r="AW82" s="326"/>
      <c r="AX82" s="326"/>
      <c r="AY82" s="204"/>
    </row>
    <row r="83" spans="1:51" ht="87.75" customHeight="1">
      <c r="A83" s="202"/>
      <c r="B83" s="1077"/>
      <c r="C83" s="1077"/>
      <c r="D83" s="206" t="s">
        <v>259</v>
      </c>
      <c r="E83" s="298">
        <f>SUM(H83,K83,N83,Q83,T83,W83,Z83,AE83,AJ83,AN83,AR83,AV83)</f>
        <v>6588</v>
      </c>
      <c r="F83" s="270">
        <f>SUM(I83,L83,O83,R83,U83,X83,AC83,AH83,AL83,AP83,AT83,AW83)</f>
        <v>6588</v>
      </c>
      <c r="G83" s="276">
        <f>SUM(F83/E83*100)</f>
        <v>100</v>
      </c>
      <c r="H83" s="434"/>
      <c r="I83" s="434"/>
      <c r="J83" s="435"/>
      <c r="K83" s="434"/>
      <c r="L83" s="434"/>
      <c r="M83" s="434"/>
      <c r="N83" s="434"/>
      <c r="O83" s="434"/>
      <c r="P83" s="436"/>
      <c r="Q83" s="515"/>
      <c r="R83" s="515"/>
      <c r="S83" s="515"/>
      <c r="T83" s="515"/>
      <c r="U83" s="515"/>
      <c r="V83" s="515"/>
      <c r="W83" s="515"/>
      <c r="X83" s="515"/>
      <c r="Y83" s="515"/>
      <c r="Z83" s="656"/>
      <c r="AA83" s="657"/>
      <c r="AB83" s="658"/>
      <c r="AC83" s="656"/>
      <c r="AD83" s="665"/>
      <c r="AE83" s="656"/>
      <c r="AF83" s="657"/>
      <c r="AG83" s="658"/>
      <c r="AH83" s="659"/>
      <c r="AI83" s="661"/>
      <c r="AJ83" s="775">
        <v>0</v>
      </c>
      <c r="AK83" s="646"/>
      <c r="AL83" s="738">
        <v>6571.5</v>
      </c>
      <c r="AM83" s="649" t="e">
        <f>SUM(AL83/AJ83*100)</f>
        <v>#DIV/0!</v>
      </c>
      <c r="AN83" s="328">
        <v>6588</v>
      </c>
      <c r="AO83" s="326"/>
      <c r="AP83" s="325">
        <v>16.5</v>
      </c>
      <c r="AQ83" s="328">
        <f>SUM(AP83/AN83*100)</f>
        <v>0.25045537340619306</v>
      </c>
      <c r="AR83" s="328"/>
      <c r="AS83" s="326"/>
      <c r="AT83" s="326"/>
      <c r="AU83" s="325" t="e">
        <f>SUM(AT83/AR83*100)</f>
        <v>#DIV/0!</v>
      </c>
      <c r="AV83" s="326"/>
      <c r="AW83" s="326"/>
      <c r="AX83" s="326"/>
      <c r="AY83" s="204"/>
    </row>
    <row r="84" spans="1:51" ht="21.75" customHeight="1">
      <c r="A84" s="202"/>
      <c r="B84" s="1077"/>
      <c r="C84" s="1077"/>
      <c r="D84" s="206" t="s">
        <v>252</v>
      </c>
      <c r="E84" s="236"/>
      <c r="F84" s="236"/>
      <c r="G84" s="290"/>
      <c r="H84" s="434"/>
      <c r="I84" s="434"/>
      <c r="J84" s="435"/>
      <c r="K84" s="434"/>
      <c r="L84" s="434"/>
      <c r="M84" s="434"/>
      <c r="N84" s="434"/>
      <c r="O84" s="434"/>
      <c r="P84" s="436"/>
      <c r="Q84" s="515"/>
      <c r="R84" s="515"/>
      <c r="S84" s="515"/>
      <c r="T84" s="515"/>
      <c r="U84" s="515"/>
      <c r="V84" s="515"/>
      <c r="W84" s="515"/>
      <c r="X84" s="515"/>
      <c r="Y84" s="515"/>
      <c r="Z84" s="656"/>
      <c r="AA84" s="657"/>
      <c r="AB84" s="658"/>
      <c r="AC84" s="656"/>
      <c r="AD84" s="665"/>
      <c r="AE84" s="656"/>
      <c r="AF84" s="657"/>
      <c r="AG84" s="658"/>
      <c r="AH84" s="659"/>
      <c r="AI84" s="665"/>
      <c r="AJ84" s="656"/>
      <c r="AK84" s="657"/>
      <c r="AL84" s="659"/>
      <c r="AM84" s="665"/>
      <c r="AN84" s="326"/>
      <c r="AO84" s="326"/>
      <c r="AP84" s="326"/>
      <c r="AQ84" s="327"/>
      <c r="AR84" s="327"/>
      <c r="AS84" s="326"/>
      <c r="AT84" s="326"/>
      <c r="AU84" s="326"/>
      <c r="AV84" s="326"/>
      <c r="AW84" s="326"/>
      <c r="AX84" s="326"/>
      <c r="AY84" s="204"/>
    </row>
    <row r="85" spans="1:51" ht="33.75" customHeight="1">
      <c r="A85" s="207"/>
      <c r="B85" s="1078"/>
      <c r="C85" s="1078"/>
      <c r="D85" s="208" t="s">
        <v>7</v>
      </c>
      <c r="E85" s="233"/>
      <c r="F85" s="233"/>
      <c r="G85" s="281"/>
      <c r="H85" s="428"/>
      <c r="I85" s="428"/>
      <c r="J85" s="429"/>
      <c r="K85" s="428"/>
      <c r="L85" s="428"/>
      <c r="M85" s="428"/>
      <c r="N85" s="428"/>
      <c r="O85" s="428"/>
      <c r="P85" s="430"/>
      <c r="Q85" s="513"/>
      <c r="R85" s="513"/>
      <c r="S85" s="513"/>
      <c r="T85" s="513"/>
      <c r="U85" s="513"/>
      <c r="V85" s="513"/>
      <c r="W85" s="513"/>
      <c r="X85" s="513"/>
      <c r="Y85" s="513"/>
      <c r="Z85" s="661"/>
      <c r="AA85" s="650"/>
      <c r="AB85" s="651"/>
      <c r="AC85" s="661"/>
      <c r="AD85" s="662"/>
      <c r="AE85" s="661"/>
      <c r="AF85" s="650"/>
      <c r="AG85" s="651"/>
      <c r="AH85" s="652"/>
      <c r="AI85" s="662"/>
      <c r="AJ85" s="661"/>
      <c r="AK85" s="650"/>
      <c r="AL85" s="652"/>
      <c r="AM85" s="662"/>
      <c r="AN85" s="326"/>
      <c r="AO85" s="326"/>
      <c r="AP85" s="326"/>
      <c r="AQ85" s="327"/>
      <c r="AR85" s="327"/>
      <c r="AS85" s="326"/>
      <c r="AT85" s="326"/>
      <c r="AU85" s="326"/>
      <c r="AV85" s="326"/>
      <c r="AW85" s="326"/>
      <c r="AX85" s="326"/>
      <c r="AY85" s="209"/>
    </row>
    <row r="86" spans="1:51" ht="15.6">
      <c r="A86" s="202" t="s">
        <v>265</v>
      </c>
      <c r="B86" s="1076" t="s">
        <v>304</v>
      </c>
      <c r="C86" s="1076" t="s">
        <v>281</v>
      </c>
      <c r="D86" s="201" t="s">
        <v>5</v>
      </c>
      <c r="E86" s="270">
        <f>SUM(H86,K86,N86,Q86,T86,W86,Z86,AE86,AJ86,AN86,AR86,AV86)</f>
        <v>4695</v>
      </c>
      <c r="F86" s="270">
        <f>SUM(I86,L86,O86,R86,U86,X86,AC86,AH86,AL86,AP86,AT86,AW86)</f>
        <v>4695</v>
      </c>
      <c r="G86" s="276">
        <f>SUM(F86/E86*100)</f>
        <v>100</v>
      </c>
      <c r="H86" s="428"/>
      <c r="I86" s="428"/>
      <c r="J86" s="429"/>
      <c r="K86" s="428"/>
      <c r="L86" s="428"/>
      <c r="M86" s="428"/>
      <c r="N86" s="428"/>
      <c r="O86" s="428"/>
      <c r="P86" s="437"/>
      <c r="Q86" s="513"/>
      <c r="R86" s="513"/>
      <c r="S86" s="513"/>
      <c r="T86" s="513"/>
      <c r="U86" s="513"/>
      <c r="V86" s="513"/>
      <c r="W86" s="513"/>
      <c r="X86" s="513"/>
      <c r="Y86" s="513"/>
      <c r="Z86" s="661"/>
      <c r="AA86" s="666"/>
      <c r="AB86" s="667"/>
      <c r="AC86" s="661"/>
      <c r="AD86" s="668"/>
      <c r="AE86" s="661"/>
      <c r="AF86" s="666"/>
      <c r="AG86" s="667"/>
      <c r="AH86" s="652"/>
      <c r="AI86" s="668"/>
      <c r="AJ86" s="775">
        <v>0</v>
      </c>
      <c r="AK86" s="646"/>
      <c r="AL86" s="775">
        <v>4675.5</v>
      </c>
      <c r="AM86" s="669" t="e">
        <f>SUM(AL86/AJ86*100)</f>
        <v>#DIV/0!</v>
      </c>
      <c r="AN86" s="328">
        <v>4695</v>
      </c>
      <c r="AO86" s="326"/>
      <c r="AP86" s="326">
        <v>19.5</v>
      </c>
      <c r="AQ86" s="328">
        <f>SUM(AP86/AN86*100)</f>
        <v>0.41533546325878595</v>
      </c>
      <c r="AR86" s="328"/>
      <c r="AS86" s="328"/>
      <c r="AT86" s="326"/>
      <c r="AU86" s="325" t="e">
        <f>SUM(AT86/AR86*100)</f>
        <v>#DIV/0!</v>
      </c>
      <c r="AV86" s="326"/>
      <c r="AW86" s="326"/>
      <c r="AX86" s="326"/>
      <c r="AY86" s="204"/>
    </row>
    <row r="87" spans="1:51" ht="22.5" customHeight="1">
      <c r="A87" s="202"/>
      <c r="B87" s="1077"/>
      <c r="C87" s="1077"/>
      <c r="D87" s="203" t="s">
        <v>1</v>
      </c>
      <c r="E87" s="270"/>
      <c r="F87" s="270"/>
      <c r="G87" s="276"/>
      <c r="H87" s="428"/>
      <c r="I87" s="428"/>
      <c r="J87" s="429"/>
      <c r="K87" s="428"/>
      <c r="L87" s="428"/>
      <c r="M87" s="428"/>
      <c r="N87" s="428"/>
      <c r="O87" s="428"/>
      <c r="P87" s="437"/>
      <c r="Q87" s="513"/>
      <c r="R87" s="513"/>
      <c r="S87" s="513"/>
      <c r="T87" s="513"/>
      <c r="U87" s="513"/>
      <c r="V87" s="513"/>
      <c r="W87" s="513"/>
      <c r="X87" s="513"/>
      <c r="Y87" s="513"/>
      <c r="Z87" s="661"/>
      <c r="AA87" s="666"/>
      <c r="AB87" s="667"/>
      <c r="AC87" s="661"/>
      <c r="AD87" s="668"/>
      <c r="AE87" s="661"/>
      <c r="AF87" s="666"/>
      <c r="AG87" s="667"/>
      <c r="AH87" s="652"/>
      <c r="AI87" s="668"/>
      <c r="AJ87" s="692"/>
      <c r="AK87" s="650"/>
      <c r="AL87" s="692"/>
      <c r="AM87" s="649"/>
      <c r="AN87" s="327"/>
      <c r="AO87" s="326"/>
      <c r="AP87" s="326"/>
      <c r="AQ87" s="328"/>
      <c r="AR87" s="327"/>
      <c r="AS87" s="327"/>
      <c r="AT87" s="326"/>
      <c r="AU87" s="325"/>
      <c r="AV87" s="326"/>
      <c r="AW87" s="326"/>
      <c r="AX87" s="326"/>
      <c r="AY87" s="204"/>
    </row>
    <row r="88" spans="1:51" ht="33.75" customHeight="1">
      <c r="A88" s="202"/>
      <c r="B88" s="1077"/>
      <c r="C88" s="1077"/>
      <c r="D88" s="205" t="s">
        <v>357</v>
      </c>
      <c r="E88" s="270"/>
      <c r="F88" s="270"/>
      <c r="G88" s="276"/>
      <c r="H88" s="428"/>
      <c r="I88" s="428"/>
      <c r="J88" s="429"/>
      <c r="K88" s="428"/>
      <c r="L88" s="428"/>
      <c r="M88" s="428"/>
      <c r="N88" s="428"/>
      <c r="O88" s="428"/>
      <c r="P88" s="437"/>
      <c r="Q88" s="513"/>
      <c r="R88" s="513"/>
      <c r="S88" s="513"/>
      <c r="T88" s="513"/>
      <c r="U88" s="513"/>
      <c r="V88" s="513"/>
      <c r="W88" s="513"/>
      <c r="X88" s="513"/>
      <c r="Y88" s="513"/>
      <c r="Z88" s="661"/>
      <c r="AA88" s="666"/>
      <c r="AB88" s="667"/>
      <c r="AC88" s="661"/>
      <c r="AD88" s="668"/>
      <c r="AE88" s="661"/>
      <c r="AF88" s="666"/>
      <c r="AG88" s="667"/>
      <c r="AH88" s="652"/>
      <c r="AI88" s="668"/>
      <c r="AJ88" s="802"/>
      <c r="AK88" s="653"/>
      <c r="AL88" s="802"/>
      <c r="AM88" s="649"/>
      <c r="AN88" s="327"/>
      <c r="AO88" s="326"/>
      <c r="AP88" s="326"/>
      <c r="AQ88" s="328"/>
      <c r="AR88" s="327"/>
      <c r="AS88" s="327"/>
      <c r="AT88" s="326"/>
      <c r="AU88" s="325"/>
      <c r="AV88" s="326"/>
      <c r="AW88" s="326"/>
      <c r="AX88" s="326"/>
      <c r="AY88" s="204"/>
    </row>
    <row r="89" spans="1:51" ht="15.6">
      <c r="A89" s="202"/>
      <c r="B89" s="1077"/>
      <c r="C89" s="1077"/>
      <c r="D89" s="206" t="s">
        <v>251</v>
      </c>
      <c r="E89" s="270">
        <f>SUM(H89,K89,N89,Q89,T89,W89,Z89,AE89,AJ89,AN89,AR89,AV89)</f>
        <v>4695</v>
      </c>
      <c r="F89" s="270">
        <f>SUM(I89,L89,O89,R89,U89,X89,AC89,AH89,AL89,AP89,AT89,AW89)</f>
        <v>4695</v>
      </c>
      <c r="G89" s="276">
        <f>SUM(F89/E89*100)</f>
        <v>100</v>
      </c>
      <c r="H89" s="428"/>
      <c r="I89" s="428"/>
      <c r="J89" s="429"/>
      <c r="K89" s="428"/>
      <c r="L89" s="428"/>
      <c r="M89" s="428"/>
      <c r="N89" s="428"/>
      <c r="O89" s="428"/>
      <c r="P89" s="437"/>
      <c r="Q89" s="513"/>
      <c r="R89" s="513"/>
      <c r="S89" s="513"/>
      <c r="T89" s="513"/>
      <c r="U89" s="513"/>
      <c r="V89" s="513"/>
      <c r="W89" s="513"/>
      <c r="X89" s="513"/>
      <c r="Y89" s="513"/>
      <c r="Z89" s="661"/>
      <c r="AA89" s="666"/>
      <c r="AB89" s="667"/>
      <c r="AC89" s="661"/>
      <c r="AD89" s="668"/>
      <c r="AE89" s="661"/>
      <c r="AF89" s="666"/>
      <c r="AG89" s="667"/>
      <c r="AH89" s="652"/>
      <c r="AI89" s="668"/>
      <c r="AJ89" s="775">
        <v>0</v>
      </c>
      <c r="AK89" s="646"/>
      <c r="AL89" s="775">
        <v>4675.5</v>
      </c>
      <c r="AM89" s="669" t="e">
        <f>SUM(AL89/AJ89*100)</f>
        <v>#DIV/0!</v>
      </c>
      <c r="AN89" s="328">
        <v>4695</v>
      </c>
      <c r="AO89" s="326"/>
      <c r="AP89" s="326">
        <v>19.5</v>
      </c>
      <c r="AQ89" s="328">
        <f>SUM(AP89/AN89*100)</f>
        <v>0.41533546325878595</v>
      </c>
      <c r="AR89" s="328"/>
      <c r="AS89" s="327"/>
      <c r="AT89" s="326"/>
      <c r="AU89" s="325" t="e">
        <f>SUM(AT89/AR89*100)</f>
        <v>#DIV/0!</v>
      </c>
      <c r="AV89" s="326"/>
      <c r="AW89" s="326"/>
      <c r="AX89" s="326"/>
      <c r="AY89" s="204"/>
    </row>
    <row r="90" spans="1:51" ht="78">
      <c r="A90" s="202"/>
      <c r="B90" s="1077"/>
      <c r="C90" s="1077"/>
      <c r="D90" s="206" t="s">
        <v>259</v>
      </c>
      <c r="E90" s="270">
        <f>SUM(H90,K90,N90,Q90,T90,W90,Z90,AE90,AJ90,AN90,AR90,AV90)</f>
        <v>4695</v>
      </c>
      <c r="F90" s="270">
        <f>SUM(I90,L90,O90,R90,U90,X90,AC90,AH90,AL90,AP90,AT90,AW90)</f>
        <v>4695</v>
      </c>
      <c r="G90" s="276">
        <f>SUM(F90/E90*100)</f>
        <v>100</v>
      </c>
      <c r="H90" s="428"/>
      <c r="I90" s="428"/>
      <c r="J90" s="429"/>
      <c r="K90" s="428"/>
      <c r="L90" s="428"/>
      <c r="M90" s="428"/>
      <c r="N90" s="428"/>
      <c r="O90" s="428"/>
      <c r="P90" s="437"/>
      <c r="Q90" s="513"/>
      <c r="R90" s="513"/>
      <c r="S90" s="513"/>
      <c r="T90" s="513"/>
      <c r="U90" s="513"/>
      <c r="V90" s="513"/>
      <c r="W90" s="513"/>
      <c r="X90" s="513"/>
      <c r="Y90" s="513"/>
      <c r="Z90" s="661"/>
      <c r="AA90" s="666"/>
      <c r="AB90" s="667"/>
      <c r="AC90" s="661"/>
      <c r="AD90" s="668"/>
      <c r="AE90" s="661"/>
      <c r="AF90" s="666"/>
      <c r="AG90" s="667"/>
      <c r="AH90" s="652"/>
      <c r="AI90" s="668"/>
      <c r="AJ90" s="670">
        <v>0</v>
      </c>
      <c r="AK90" s="670"/>
      <c r="AL90" s="692">
        <v>4675.5</v>
      </c>
      <c r="AM90" s="671" t="e">
        <f>SUM(AL90/AJ90*100)</f>
        <v>#DIV/0!</v>
      </c>
      <c r="AN90" s="328">
        <v>4695</v>
      </c>
      <c r="AO90" s="326"/>
      <c r="AP90" s="326">
        <v>19.5</v>
      </c>
      <c r="AQ90" s="328">
        <f>SUM(AP90/AN90*100)</f>
        <v>0.41533546325878595</v>
      </c>
      <c r="AR90" s="328"/>
      <c r="AS90" s="327"/>
      <c r="AT90" s="327"/>
      <c r="AU90" s="325" t="e">
        <f>SUM(AT90/AR90*100)</f>
        <v>#DIV/0!</v>
      </c>
      <c r="AV90" s="326"/>
      <c r="AW90" s="326"/>
      <c r="AX90" s="326"/>
      <c r="AY90" s="204"/>
    </row>
    <row r="91" spans="1:51" ht="15.6">
      <c r="A91" s="202"/>
      <c r="B91" s="1077"/>
      <c r="C91" s="1077"/>
      <c r="D91" s="206" t="s">
        <v>252</v>
      </c>
      <c r="E91" s="268"/>
      <c r="F91" s="268"/>
      <c r="G91" s="280"/>
      <c r="H91" s="428"/>
      <c r="I91" s="428"/>
      <c r="J91" s="429"/>
      <c r="K91" s="428"/>
      <c r="L91" s="428"/>
      <c r="M91" s="428"/>
      <c r="N91" s="428"/>
      <c r="O91" s="428"/>
      <c r="P91" s="437"/>
      <c r="Q91" s="513"/>
      <c r="R91" s="513"/>
      <c r="S91" s="513"/>
      <c r="T91" s="513"/>
      <c r="U91" s="513"/>
      <c r="V91" s="513"/>
      <c r="W91" s="513"/>
      <c r="X91" s="513"/>
      <c r="Y91" s="513"/>
      <c r="Z91" s="661"/>
      <c r="AA91" s="666"/>
      <c r="AB91" s="667"/>
      <c r="AC91" s="661"/>
      <c r="AD91" s="668"/>
      <c r="AE91" s="661"/>
      <c r="AF91" s="666"/>
      <c r="AG91" s="667"/>
      <c r="AH91" s="652"/>
      <c r="AI91" s="668"/>
      <c r="AJ91" s="661"/>
      <c r="AK91" s="666"/>
      <c r="AL91" s="652"/>
      <c r="AM91" s="668"/>
      <c r="AN91" s="326"/>
      <c r="AO91" s="326"/>
      <c r="AP91" s="326"/>
      <c r="AQ91" s="326"/>
      <c r="AR91" s="326"/>
      <c r="AS91" s="326"/>
      <c r="AT91" s="326"/>
      <c r="AU91" s="326"/>
      <c r="AV91" s="326"/>
      <c r="AW91" s="326"/>
      <c r="AX91" s="326"/>
      <c r="AY91" s="204"/>
    </row>
    <row r="92" spans="1:51" ht="33.75" customHeight="1">
      <c r="A92" s="202"/>
      <c r="B92" s="1078"/>
      <c r="C92" s="1078"/>
      <c r="D92" s="208" t="s">
        <v>7</v>
      </c>
      <c r="E92" s="268"/>
      <c r="F92" s="268"/>
      <c r="G92" s="280"/>
      <c r="H92" s="428"/>
      <c r="I92" s="428"/>
      <c r="J92" s="429"/>
      <c r="K92" s="428"/>
      <c r="L92" s="428"/>
      <c r="M92" s="428"/>
      <c r="N92" s="428"/>
      <c r="O92" s="428"/>
      <c r="P92" s="437"/>
      <c r="Q92" s="513"/>
      <c r="R92" s="513"/>
      <c r="S92" s="513"/>
      <c r="T92" s="513"/>
      <c r="U92" s="513"/>
      <c r="V92" s="513"/>
      <c r="W92" s="513"/>
      <c r="X92" s="513"/>
      <c r="Y92" s="513"/>
      <c r="Z92" s="661"/>
      <c r="AA92" s="666"/>
      <c r="AB92" s="667"/>
      <c r="AC92" s="661"/>
      <c r="AD92" s="668"/>
      <c r="AE92" s="661"/>
      <c r="AF92" s="666"/>
      <c r="AG92" s="667"/>
      <c r="AH92" s="652"/>
      <c r="AI92" s="668"/>
      <c r="AJ92" s="661"/>
      <c r="AK92" s="666"/>
      <c r="AL92" s="652"/>
      <c r="AM92" s="668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204"/>
    </row>
    <row r="93" spans="1:51" ht="18.75" customHeight="1">
      <c r="A93" s="200" t="s">
        <v>367</v>
      </c>
      <c r="B93" s="1076" t="s">
        <v>303</v>
      </c>
      <c r="C93" s="1076" t="s">
        <v>281</v>
      </c>
      <c r="D93" s="201" t="s">
        <v>5</v>
      </c>
      <c r="E93" s="270">
        <f>SUM(H93,K93,N93,Q93,T93,W93,Z93,AE93,AJ93,AN93,AR93,AV93)</f>
        <v>519</v>
      </c>
      <c r="F93" s="270">
        <f>SUM(I93,L93,O93,R93,U93,X93,AC93,AH93,AL93,AP93,AT93,AW93)</f>
        <v>0</v>
      </c>
      <c r="G93" s="276">
        <f>SUM(F93/E93*100)</f>
        <v>0</v>
      </c>
      <c r="H93" s="425"/>
      <c r="I93" s="425"/>
      <c r="J93" s="426"/>
      <c r="K93" s="425"/>
      <c r="L93" s="425"/>
      <c r="M93" s="425"/>
      <c r="N93" s="425"/>
      <c r="O93" s="425"/>
      <c r="P93" s="427"/>
      <c r="Q93" s="512"/>
      <c r="R93" s="512"/>
      <c r="S93" s="512"/>
      <c r="T93" s="512"/>
      <c r="U93" s="512"/>
      <c r="V93" s="512"/>
      <c r="W93" s="512"/>
      <c r="X93" s="512"/>
      <c r="Y93" s="512"/>
      <c r="Z93" s="660"/>
      <c r="AA93" s="646"/>
      <c r="AB93" s="647"/>
      <c r="AC93" s="660"/>
      <c r="AD93" s="649"/>
      <c r="AE93" s="660"/>
      <c r="AF93" s="646"/>
      <c r="AG93" s="647"/>
      <c r="AH93" s="648"/>
      <c r="AI93" s="649"/>
      <c r="AJ93" s="660"/>
      <c r="AK93" s="646"/>
      <c r="AL93" s="648"/>
      <c r="AM93" s="649"/>
      <c r="AN93" s="325"/>
      <c r="AO93" s="325"/>
      <c r="AP93" s="325"/>
      <c r="AQ93" s="325"/>
      <c r="AR93" s="328">
        <v>519</v>
      </c>
      <c r="AS93" s="325"/>
      <c r="AT93" s="325"/>
      <c r="AU93" s="325">
        <f>SUM(AT93/AR93*100)</f>
        <v>0</v>
      </c>
      <c r="AV93" s="325"/>
      <c r="AW93" s="325"/>
      <c r="AX93" s="325"/>
      <c r="AY93" s="155"/>
    </row>
    <row r="94" spans="1:51" ht="21" customHeight="1">
      <c r="A94" s="202"/>
      <c r="B94" s="1077"/>
      <c r="C94" s="1077"/>
      <c r="D94" s="203" t="s">
        <v>1</v>
      </c>
      <c r="E94" s="270"/>
      <c r="F94" s="270"/>
      <c r="G94" s="276"/>
      <c r="H94" s="428"/>
      <c r="I94" s="428"/>
      <c r="J94" s="429"/>
      <c r="K94" s="428"/>
      <c r="L94" s="428"/>
      <c r="M94" s="428"/>
      <c r="N94" s="428"/>
      <c r="O94" s="428"/>
      <c r="P94" s="430"/>
      <c r="Q94" s="513"/>
      <c r="R94" s="513"/>
      <c r="S94" s="513"/>
      <c r="T94" s="513"/>
      <c r="U94" s="513"/>
      <c r="V94" s="513"/>
      <c r="W94" s="513"/>
      <c r="X94" s="513"/>
      <c r="Y94" s="513"/>
      <c r="Z94" s="661"/>
      <c r="AA94" s="650"/>
      <c r="AB94" s="651"/>
      <c r="AC94" s="661"/>
      <c r="AD94" s="662"/>
      <c r="AE94" s="661"/>
      <c r="AF94" s="650"/>
      <c r="AG94" s="651"/>
      <c r="AH94" s="652"/>
      <c r="AI94" s="662"/>
      <c r="AJ94" s="661"/>
      <c r="AK94" s="650"/>
      <c r="AL94" s="652"/>
      <c r="AM94" s="662"/>
      <c r="AN94" s="326"/>
      <c r="AO94" s="326"/>
      <c r="AP94" s="326"/>
      <c r="AQ94" s="326"/>
      <c r="AR94" s="328"/>
      <c r="AS94" s="326"/>
      <c r="AT94" s="325"/>
      <c r="AU94" s="325"/>
      <c r="AV94" s="326"/>
      <c r="AW94" s="326"/>
      <c r="AX94" s="326"/>
      <c r="AY94" s="204"/>
    </row>
    <row r="95" spans="1:51" ht="31.5" customHeight="1">
      <c r="A95" s="202"/>
      <c r="B95" s="1077"/>
      <c r="C95" s="1077"/>
      <c r="D95" s="205" t="s">
        <v>357</v>
      </c>
      <c r="E95" s="270"/>
      <c r="F95" s="270"/>
      <c r="G95" s="276"/>
      <c r="H95" s="431"/>
      <c r="I95" s="431"/>
      <c r="J95" s="432"/>
      <c r="K95" s="431"/>
      <c r="L95" s="431"/>
      <c r="M95" s="431"/>
      <c r="N95" s="431"/>
      <c r="O95" s="431"/>
      <c r="P95" s="433"/>
      <c r="Q95" s="514"/>
      <c r="R95" s="514"/>
      <c r="S95" s="514"/>
      <c r="T95" s="514"/>
      <c r="U95" s="514"/>
      <c r="V95" s="514"/>
      <c r="W95" s="514"/>
      <c r="X95" s="514"/>
      <c r="Y95" s="514"/>
      <c r="Z95" s="663"/>
      <c r="AA95" s="653"/>
      <c r="AB95" s="654"/>
      <c r="AC95" s="663"/>
      <c r="AD95" s="664"/>
      <c r="AE95" s="663"/>
      <c r="AF95" s="653"/>
      <c r="AG95" s="654"/>
      <c r="AH95" s="655"/>
      <c r="AI95" s="664"/>
      <c r="AJ95" s="663"/>
      <c r="AK95" s="653"/>
      <c r="AL95" s="655"/>
      <c r="AM95" s="664"/>
      <c r="AN95" s="326"/>
      <c r="AO95" s="326"/>
      <c r="AP95" s="326"/>
      <c r="AQ95" s="326"/>
      <c r="AR95" s="328"/>
      <c r="AS95" s="326"/>
      <c r="AT95" s="325"/>
      <c r="AU95" s="325"/>
      <c r="AV95" s="326"/>
      <c r="AW95" s="326"/>
      <c r="AX95" s="326"/>
      <c r="AY95" s="204"/>
    </row>
    <row r="96" spans="1:51" ht="21.75" customHeight="1">
      <c r="A96" s="202"/>
      <c r="B96" s="1077"/>
      <c r="C96" s="1077"/>
      <c r="D96" s="206" t="s">
        <v>251</v>
      </c>
      <c r="E96" s="270">
        <f>SUM(H96,K96,N96,Q96,T96,W96,Z96,AE96,AJ96,AN96,AR96,AV96)</f>
        <v>519</v>
      </c>
      <c r="F96" s="270">
        <f>SUM(I96,L96,O96,R96,U96,X96,AC96,AH96,AL96,AP96,AT96,AW96)</f>
        <v>0</v>
      </c>
      <c r="G96" s="276">
        <f>SUM(F96/E96*100)</f>
        <v>0</v>
      </c>
      <c r="H96" s="431"/>
      <c r="I96" s="431"/>
      <c r="J96" s="432"/>
      <c r="K96" s="431"/>
      <c r="L96" s="431"/>
      <c r="M96" s="431"/>
      <c r="N96" s="431"/>
      <c r="O96" s="431"/>
      <c r="P96" s="433"/>
      <c r="Q96" s="514"/>
      <c r="R96" s="514"/>
      <c r="S96" s="514"/>
      <c r="T96" s="514"/>
      <c r="U96" s="514"/>
      <c r="V96" s="514"/>
      <c r="W96" s="514"/>
      <c r="X96" s="514"/>
      <c r="Y96" s="514"/>
      <c r="Z96" s="663"/>
      <c r="AA96" s="653"/>
      <c r="AB96" s="654"/>
      <c r="AC96" s="663"/>
      <c r="AD96" s="664"/>
      <c r="AE96" s="663"/>
      <c r="AF96" s="653"/>
      <c r="AG96" s="654"/>
      <c r="AH96" s="655"/>
      <c r="AI96" s="664"/>
      <c r="AJ96" s="663"/>
      <c r="AK96" s="653"/>
      <c r="AL96" s="655"/>
      <c r="AM96" s="664"/>
      <c r="AN96" s="326"/>
      <c r="AO96" s="326"/>
      <c r="AP96" s="326"/>
      <c r="AQ96" s="326"/>
      <c r="AR96" s="328">
        <v>519</v>
      </c>
      <c r="AS96" s="325"/>
      <c r="AT96" s="325"/>
      <c r="AU96" s="325">
        <f>SUM(AT96/AR96*100)</f>
        <v>0</v>
      </c>
      <c r="AV96" s="326"/>
      <c r="AW96" s="326"/>
      <c r="AX96" s="326"/>
      <c r="AY96" s="204"/>
    </row>
    <row r="97" spans="1:51" ht="87.75" customHeight="1">
      <c r="A97" s="202"/>
      <c r="B97" s="1077"/>
      <c r="C97" s="1077"/>
      <c r="D97" s="206" t="s">
        <v>259</v>
      </c>
      <c r="E97" s="270">
        <f>SUM(H97,K97,N97,Q97,T97,W97,Z97,AE97,AJ97,AN97,AR97,AV97)</f>
        <v>519</v>
      </c>
      <c r="F97" s="270">
        <f>SUM(I97,L97,O97,R97,U97,X97,AC97,AH97,AL97,AP97,AT97,AW97)</f>
        <v>0</v>
      </c>
      <c r="G97" s="276">
        <f>SUM(F97/E97*100)</f>
        <v>0</v>
      </c>
      <c r="H97" s="434"/>
      <c r="I97" s="434"/>
      <c r="J97" s="435"/>
      <c r="K97" s="434"/>
      <c r="L97" s="434"/>
      <c r="M97" s="434"/>
      <c r="N97" s="434"/>
      <c r="O97" s="434"/>
      <c r="P97" s="436"/>
      <c r="Q97" s="515"/>
      <c r="R97" s="515"/>
      <c r="S97" s="515"/>
      <c r="T97" s="515"/>
      <c r="U97" s="515"/>
      <c r="V97" s="515"/>
      <c r="W97" s="515"/>
      <c r="X97" s="515"/>
      <c r="Y97" s="515"/>
      <c r="Z97" s="656"/>
      <c r="AA97" s="657"/>
      <c r="AB97" s="658"/>
      <c r="AC97" s="656"/>
      <c r="AD97" s="665"/>
      <c r="AE97" s="656"/>
      <c r="AF97" s="657"/>
      <c r="AG97" s="658"/>
      <c r="AH97" s="659"/>
      <c r="AI97" s="665"/>
      <c r="AJ97" s="656"/>
      <c r="AK97" s="657"/>
      <c r="AL97" s="659"/>
      <c r="AM97" s="665"/>
      <c r="AN97" s="326"/>
      <c r="AO97" s="326"/>
      <c r="AP97" s="326"/>
      <c r="AQ97" s="326"/>
      <c r="AR97" s="328">
        <v>519</v>
      </c>
      <c r="AS97" s="327"/>
      <c r="AT97" s="328"/>
      <c r="AU97" s="325">
        <f>SUM(AT97/AR97*100)</f>
        <v>0</v>
      </c>
      <c r="AV97" s="327">
        <v>0</v>
      </c>
      <c r="AW97" s="326"/>
      <c r="AX97" s="326"/>
      <c r="AY97" s="204"/>
    </row>
    <row r="98" spans="1:51" ht="21.75" customHeight="1">
      <c r="A98" s="202"/>
      <c r="B98" s="1077"/>
      <c r="C98" s="1077"/>
      <c r="D98" s="206" t="s">
        <v>252</v>
      </c>
      <c r="E98" s="272"/>
      <c r="F98" s="272"/>
      <c r="G98" s="282"/>
      <c r="H98" s="434"/>
      <c r="I98" s="434"/>
      <c r="J98" s="435"/>
      <c r="K98" s="434"/>
      <c r="L98" s="434"/>
      <c r="M98" s="434"/>
      <c r="N98" s="434"/>
      <c r="O98" s="434"/>
      <c r="P98" s="436"/>
      <c r="Q98" s="515"/>
      <c r="R98" s="515"/>
      <c r="S98" s="515"/>
      <c r="T98" s="515"/>
      <c r="U98" s="515"/>
      <c r="V98" s="515"/>
      <c r="W98" s="515"/>
      <c r="X98" s="515"/>
      <c r="Y98" s="515"/>
      <c r="Z98" s="656"/>
      <c r="AA98" s="657"/>
      <c r="AB98" s="658"/>
      <c r="AC98" s="656"/>
      <c r="AD98" s="665"/>
      <c r="AE98" s="656"/>
      <c r="AF98" s="657"/>
      <c r="AG98" s="658"/>
      <c r="AH98" s="659"/>
      <c r="AI98" s="665"/>
      <c r="AJ98" s="656"/>
      <c r="AK98" s="657"/>
      <c r="AL98" s="659"/>
      <c r="AM98" s="665"/>
      <c r="AN98" s="326"/>
      <c r="AO98" s="326"/>
      <c r="AP98" s="326"/>
      <c r="AQ98" s="326"/>
      <c r="AR98" s="326"/>
      <c r="AS98" s="326"/>
      <c r="AT98" s="326"/>
      <c r="AU98" s="326"/>
      <c r="AV98" s="327"/>
      <c r="AW98" s="326"/>
      <c r="AX98" s="326"/>
      <c r="AY98" s="204"/>
    </row>
    <row r="99" spans="1:51" ht="33.75" customHeight="1">
      <c r="A99" s="207"/>
      <c r="B99" s="1078"/>
      <c r="C99" s="1078"/>
      <c r="D99" s="208" t="s">
        <v>7</v>
      </c>
      <c r="E99" s="274"/>
      <c r="F99" s="274"/>
      <c r="G99" s="281"/>
      <c r="H99" s="428"/>
      <c r="I99" s="428"/>
      <c r="J99" s="429"/>
      <c r="K99" s="428"/>
      <c r="L99" s="428"/>
      <c r="M99" s="428"/>
      <c r="N99" s="428"/>
      <c r="O99" s="428"/>
      <c r="P99" s="430"/>
      <c r="Q99" s="513"/>
      <c r="R99" s="513"/>
      <c r="S99" s="513"/>
      <c r="T99" s="513"/>
      <c r="U99" s="513"/>
      <c r="V99" s="513"/>
      <c r="W99" s="513"/>
      <c r="X99" s="513"/>
      <c r="Y99" s="513"/>
      <c r="Z99" s="661"/>
      <c r="AA99" s="650"/>
      <c r="AB99" s="651"/>
      <c r="AC99" s="661"/>
      <c r="AD99" s="662"/>
      <c r="AE99" s="661"/>
      <c r="AF99" s="650"/>
      <c r="AG99" s="651"/>
      <c r="AH99" s="652"/>
      <c r="AI99" s="662"/>
      <c r="AJ99" s="661"/>
      <c r="AK99" s="650"/>
      <c r="AL99" s="652"/>
      <c r="AM99" s="662"/>
      <c r="AN99" s="326"/>
      <c r="AO99" s="326"/>
      <c r="AP99" s="326"/>
      <c r="AQ99" s="326"/>
      <c r="AR99" s="326"/>
      <c r="AS99" s="326"/>
      <c r="AT99" s="326"/>
      <c r="AU99" s="326"/>
      <c r="AV99" s="327"/>
      <c r="AW99" s="326"/>
      <c r="AX99" s="326"/>
      <c r="AY99" s="209"/>
    </row>
    <row r="100" spans="1:51" ht="15.6">
      <c r="A100" s="202" t="s">
        <v>266</v>
      </c>
      <c r="B100" s="1076" t="s">
        <v>309</v>
      </c>
      <c r="C100" s="1076" t="s">
        <v>281</v>
      </c>
      <c r="D100" s="907" t="s">
        <v>5</v>
      </c>
      <c r="E100" s="270">
        <f>SUM(H100,K100,N100,Q100,T100,W100,Z100,AE100,AJ100,AN100,AR100,AV100)</f>
        <v>1242</v>
      </c>
      <c r="F100" s="270">
        <f>SUM(I100,L100,O100,R100,U100,X100,AC100,AH100,AL100,AP100,AT100,AW100)</f>
        <v>0</v>
      </c>
      <c r="G100" s="276">
        <f>SUM(F100/E100*100)</f>
        <v>0</v>
      </c>
      <c r="H100" s="428"/>
      <c r="I100" s="428"/>
      <c r="J100" s="429"/>
      <c r="K100" s="428"/>
      <c r="L100" s="428"/>
      <c r="M100" s="428"/>
      <c r="N100" s="428"/>
      <c r="O100" s="428"/>
      <c r="P100" s="437"/>
      <c r="Q100" s="513"/>
      <c r="R100" s="513"/>
      <c r="S100" s="513"/>
      <c r="T100" s="513"/>
      <c r="U100" s="513"/>
      <c r="V100" s="513"/>
      <c r="W100" s="513"/>
      <c r="X100" s="513"/>
      <c r="Y100" s="513"/>
      <c r="Z100" s="661"/>
      <c r="AA100" s="666"/>
      <c r="AB100" s="667"/>
      <c r="AC100" s="661"/>
      <c r="AD100" s="668"/>
      <c r="AE100" s="661"/>
      <c r="AF100" s="666"/>
      <c r="AG100" s="667"/>
      <c r="AH100" s="652"/>
      <c r="AI100" s="668"/>
      <c r="AJ100" s="661"/>
      <c r="AK100" s="666"/>
      <c r="AL100" s="652"/>
      <c r="AM100" s="668"/>
      <c r="AN100" s="326"/>
      <c r="AO100" s="326"/>
      <c r="AP100" s="326"/>
      <c r="AQ100" s="326"/>
      <c r="AR100" s="328">
        <v>1212</v>
      </c>
      <c r="AS100" s="328"/>
      <c r="AT100" s="328"/>
      <c r="AU100" s="328">
        <f>SUM(AT100/AR100*100)</f>
        <v>0</v>
      </c>
      <c r="AV100" s="892">
        <v>30</v>
      </c>
      <c r="AW100" s="892"/>
      <c r="AX100" s="326">
        <f>SUM(AW100/AV100*100)</f>
        <v>0</v>
      </c>
      <c r="AY100" s="908"/>
    </row>
    <row r="101" spans="1:51" ht="22.5" customHeight="1">
      <c r="A101" s="202"/>
      <c r="B101" s="1077"/>
      <c r="C101" s="1077"/>
      <c r="D101" s="203" t="s">
        <v>1</v>
      </c>
      <c r="E101" s="270"/>
      <c r="F101" s="270"/>
      <c r="G101" s="276"/>
      <c r="H101" s="428"/>
      <c r="I101" s="428"/>
      <c r="J101" s="429"/>
      <c r="K101" s="428"/>
      <c r="L101" s="428"/>
      <c r="M101" s="428"/>
      <c r="N101" s="428"/>
      <c r="O101" s="428"/>
      <c r="P101" s="437"/>
      <c r="Q101" s="513"/>
      <c r="R101" s="513"/>
      <c r="S101" s="513"/>
      <c r="T101" s="513"/>
      <c r="U101" s="513"/>
      <c r="V101" s="513"/>
      <c r="W101" s="513"/>
      <c r="X101" s="513"/>
      <c r="Y101" s="513"/>
      <c r="Z101" s="661"/>
      <c r="AA101" s="666"/>
      <c r="AB101" s="667"/>
      <c r="AC101" s="661"/>
      <c r="AD101" s="668"/>
      <c r="AE101" s="661"/>
      <c r="AF101" s="666"/>
      <c r="AG101" s="667"/>
      <c r="AH101" s="652"/>
      <c r="AI101" s="668"/>
      <c r="AJ101" s="661"/>
      <c r="AK101" s="666"/>
      <c r="AL101" s="652"/>
      <c r="AM101" s="668"/>
      <c r="AN101" s="326"/>
      <c r="AO101" s="326"/>
      <c r="AP101" s="326"/>
      <c r="AQ101" s="326"/>
      <c r="AR101" s="328"/>
      <c r="AS101" s="326"/>
      <c r="AT101" s="326"/>
      <c r="AU101" s="328"/>
      <c r="AV101" s="892"/>
      <c r="AW101" s="892"/>
      <c r="AX101" s="326"/>
      <c r="AY101" s="908"/>
    </row>
    <row r="102" spans="1:51" ht="33.75" customHeight="1">
      <c r="A102" s="202"/>
      <c r="B102" s="1077"/>
      <c r="C102" s="1077"/>
      <c r="D102" s="205" t="s">
        <v>357</v>
      </c>
      <c r="E102" s="270"/>
      <c r="F102" s="270"/>
      <c r="G102" s="276"/>
      <c r="H102" s="428"/>
      <c r="I102" s="428"/>
      <c r="J102" s="429"/>
      <c r="K102" s="428"/>
      <c r="L102" s="428"/>
      <c r="M102" s="428"/>
      <c r="N102" s="428"/>
      <c r="O102" s="428"/>
      <c r="P102" s="437"/>
      <c r="Q102" s="513"/>
      <c r="R102" s="513"/>
      <c r="S102" s="513"/>
      <c r="T102" s="513"/>
      <c r="U102" s="513"/>
      <c r="V102" s="513"/>
      <c r="W102" s="513"/>
      <c r="X102" s="513"/>
      <c r="Y102" s="513"/>
      <c r="Z102" s="661"/>
      <c r="AA102" s="666"/>
      <c r="AB102" s="667"/>
      <c r="AC102" s="661"/>
      <c r="AD102" s="668"/>
      <c r="AE102" s="661"/>
      <c r="AF102" s="666"/>
      <c r="AG102" s="667"/>
      <c r="AH102" s="652"/>
      <c r="AI102" s="668"/>
      <c r="AJ102" s="661"/>
      <c r="AK102" s="666"/>
      <c r="AL102" s="652"/>
      <c r="AM102" s="668"/>
      <c r="AN102" s="326"/>
      <c r="AO102" s="326"/>
      <c r="AP102" s="326"/>
      <c r="AQ102" s="326"/>
      <c r="AR102" s="328"/>
      <c r="AS102" s="326"/>
      <c r="AT102" s="326"/>
      <c r="AU102" s="328"/>
      <c r="AV102" s="892"/>
      <c r="AW102" s="892"/>
      <c r="AX102" s="326"/>
      <c r="AY102" s="908"/>
    </row>
    <row r="103" spans="1:51" ht="15.6">
      <c r="A103" s="202"/>
      <c r="B103" s="1077"/>
      <c r="C103" s="1077"/>
      <c r="D103" s="906" t="s">
        <v>251</v>
      </c>
      <c r="E103" s="270">
        <f>SUM(H103,K103,N103,Q103,T103,W103,Z103,AE103,AJ103,AN103,AR103,AV103)</f>
        <v>1242</v>
      </c>
      <c r="F103" s="270">
        <f>SUM(I103,L103,O103,R103,U103,X103,AC103,AH103,AL103,AP103,AT103,AW103)</f>
        <v>0</v>
      </c>
      <c r="G103" s="276">
        <f>SUM(F103/E103*100)</f>
        <v>0</v>
      </c>
      <c r="H103" s="428"/>
      <c r="I103" s="428"/>
      <c r="J103" s="429"/>
      <c r="K103" s="428"/>
      <c r="L103" s="428"/>
      <c r="M103" s="428"/>
      <c r="N103" s="428"/>
      <c r="O103" s="428"/>
      <c r="P103" s="437"/>
      <c r="Q103" s="513"/>
      <c r="R103" s="513"/>
      <c r="S103" s="513"/>
      <c r="T103" s="513"/>
      <c r="U103" s="513"/>
      <c r="V103" s="513"/>
      <c r="W103" s="513"/>
      <c r="X103" s="513"/>
      <c r="Y103" s="513"/>
      <c r="Z103" s="661"/>
      <c r="AA103" s="666"/>
      <c r="AB103" s="667"/>
      <c r="AC103" s="661"/>
      <c r="AD103" s="668"/>
      <c r="AE103" s="661"/>
      <c r="AF103" s="666"/>
      <c r="AG103" s="667"/>
      <c r="AH103" s="652"/>
      <c r="AI103" s="668"/>
      <c r="AJ103" s="661"/>
      <c r="AK103" s="666"/>
      <c r="AL103" s="652"/>
      <c r="AM103" s="668"/>
      <c r="AN103" s="326"/>
      <c r="AO103" s="326"/>
      <c r="AP103" s="326"/>
      <c r="AQ103" s="326"/>
      <c r="AR103" s="328">
        <v>1212</v>
      </c>
      <c r="AS103" s="328"/>
      <c r="AT103" s="328"/>
      <c r="AU103" s="328">
        <f>SUM(AT103/AR103*100)</f>
        <v>0</v>
      </c>
      <c r="AV103" s="892">
        <v>30</v>
      </c>
      <c r="AW103" s="892"/>
      <c r="AX103" s="326">
        <f>SUM(AW103/AV103*100)</f>
        <v>0</v>
      </c>
      <c r="AY103" s="908"/>
    </row>
    <row r="104" spans="1:51" ht="33.75" customHeight="1">
      <c r="A104" s="202"/>
      <c r="B104" s="1077"/>
      <c r="C104" s="1077"/>
      <c r="D104" s="906" t="s">
        <v>259</v>
      </c>
      <c r="E104" s="270">
        <f>SUM(H104,K104,N104,Q104,T104,W104,Z104,AE104,AJ104,AN104,AR104,AV104)</f>
        <v>1242</v>
      </c>
      <c r="F104" s="270">
        <f>SUM(I104,L104,O104,R104,U104,X104,AC104,AH104,AL104,AP104,AT104,AW104)</f>
        <v>0</v>
      </c>
      <c r="G104" s="276">
        <f>SUM(F104/E104*100)</f>
        <v>0</v>
      </c>
      <c r="H104" s="428"/>
      <c r="I104" s="428"/>
      <c r="J104" s="429"/>
      <c r="K104" s="428"/>
      <c r="L104" s="428"/>
      <c r="M104" s="428"/>
      <c r="N104" s="428"/>
      <c r="O104" s="428"/>
      <c r="P104" s="437"/>
      <c r="Q104" s="513"/>
      <c r="R104" s="513"/>
      <c r="S104" s="513"/>
      <c r="T104" s="513"/>
      <c r="U104" s="513"/>
      <c r="V104" s="513"/>
      <c r="W104" s="513"/>
      <c r="X104" s="513"/>
      <c r="Y104" s="513"/>
      <c r="Z104" s="661"/>
      <c r="AA104" s="666"/>
      <c r="AB104" s="667"/>
      <c r="AC104" s="661"/>
      <c r="AD104" s="668"/>
      <c r="AE104" s="661"/>
      <c r="AF104" s="666"/>
      <c r="AG104" s="667"/>
      <c r="AH104" s="652"/>
      <c r="AI104" s="668"/>
      <c r="AJ104" s="661"/>
      <c r="AK104" s="666"/>
      <c r="AL104" s="652"/>
      <c r="AM104" s="668"/>
      <c r="AN104" s="326"/>
      <c r="AO104" s="326"/>
      <c r="AP104" s="326"/>
      <c r="AQ104" s="326"/>
      <c r="AR104" s="328">
        <v>1212</v>
      </c>
      <c r="AS104" s="328"/>
      <c r="AT104" s="328"/>
      <c r="AU104" s="328">
        <f>SUM(AT104/AR104*100)</f>
        <v>0</v>
      </c>
      <c r="AV104" s="892">
        <v>30</v>
      </c>
      <c r="AW104" s="892"/>
      <c r="AX104" s="326">
        <f>SUM(AW104/AV104*100)</f>
        <v>0</v>
      </c>
      <c r="AY104" s="908"/>
    </row>
    <row r="105" spans="1:51" ht="15.6">
      <c r="A105" s="202"/>
      <c r="B105" s="1077"/>
      <c r="C105" s="1077"/>
      <c r="D105" s="906" t="s">
        <v>252</v>
      </c>
      <c r="E105" s="268"/>
      <c r="F105" s="268"/>
      <c r="G105" s="277"/>
      <c r="H105" s="428"/>
      <c r="I105" s="428"/>
      <c r="J105" s="429"/>
      <c r="K105" s="428"/>
      <c r="L105" s="428"/>
      <c r="M105" s="428"/>
      <c r="N105" s="428"/>
      <c r="O105" s="428"/>
      <c r="P105" s="437"/>
      <c r="Q105" s="513"/>
      <c r="R105" s="513"/>
      <c r="S105" s="513"/>
      <c r="T105" s="513"/>
      <c r="U105" s="513"/>
      <c r="V105" s="513"/>
      <c r="W105" s="513"/>
      <c r="X105" s="513"/>
      <c r="Y105" s="513"/>
      <c r="Z105" s="661"/>
      <c r="AA105" s="666"/>
      <c r="AB105" s="667"/>
      <c r="AC105" s="661"/>
      <c r="AD105" s="668"/>
      <c r="AE105" s="661"/>
      <c r="AF105" s="666"/>
      <c r="AG105" s="667"/>
      <c r="AH105" s="652"/>
      <c r="AI105" s="668"/>
      <c r="AJ105" s="661"/>
      <c r="AK105" s="666"/>
      <c r="AL105" s="652"/>
      <c r="AM105" s="668"/>
      <c r="AN105" s="326"/>
      <c r="AO105" s="326"/>
      <c r="AP105" s="326"/>
      <c r="AQ105" s="326"/>
      <c r="AR105" s="326"/>
      <c r="AS105" s="326"/>
      <c r="AT105" s="326"/>
      <c r="AU105" s="326"/>
      <c r="AV105" s="893"/>
      <c r="AW105" s="326"/>
      <c r="AX105" s="326"/>
      <c r="AY105" s="908"/>
    </row>
    <row r="106" spans="1:51" ht="36" customHeight="1">
      <c r="A106" s="207"/>
      <c r="B106" s="1078"/>
      <c r="C106" s="1078"/>
      <c r="D106" s="208" t="s">
        <v>7</v>
      </c>
      <c r="E106" s="268"/>
      <c r="F106" s="268"/>
      <c r="G106" s="277"/>
      <c r="H106" s="428"/>
      <c r="I106" s="428"/>
      <c r="J106" s="429"/>
      <c r="K106" s="428"/>
      <c r="L106" s="428"/>
      <c r="M106" s="428"/>
      <c r="N106" s="428"/>
      <c r="O106" s="428"/>
      <c r="P106" s="437"/>
      <c r="Q106" s="513"/>
      <c r="R106" s="513"/>
      <c r="S106" s="513"/>
      <c r="T106" s="513"/>
      <c r="U106" s="513"/>
      <c r="V106" s="513"/>
      <c r="W106" s="513"/>
      <c r="X106" s="513"/>
      <c r="Y106" s="513"/>
      <c r="Z106" s="661"/>
      <c r="AA106" s="666"/>
      <c r="AB106" s="667"/>
      <c r="AC106" s="661"/>
      <c r="AD106" s="668"/>
      <c r="AE106" s="661"/>
      <c r="AF106" s="666"/>
      <c r="AG106" s="667"/>
      <c r="AH106" s="652"/>
      <c r="AI106" s="668"/>
      <c r="AJ106" s="661"/>
      <c r="AK106" s="666"/>
      <c r="AL106" s="652"/>
      <c r="AM106" s="668"/>
      <c r="AN106" s="326"/>
      <c r="AO106" s="326"/>
      <c r="AP106" s="326"/>
      <c r="AQ106" s="326"/>
      <c r="AR106" s="326"/>
      <c r="AS106" s="326"/>
      <c r="AT106" s="326"/>
      <c r="AU106" s="326"/>
      <c r="AV106" s="326"/>
      <c r="AW106" s="326"/>
      <c r="AX106" s="326"/>
      <c r="AY106" s="908"/>
    </row>
    <row r="107" spans="1:51" ht="21.75" customHeight="1">
      <c r="A107" s="202" t="s">
        <v>426</v>
      </c>
      <c r="B107" s="1073" t="s">
        <v>431</v>
      </c>
      <c r="C107" s="1076" t="s">
        <v>432</v>
      </c>
      <c r="D107" s="201" t="s">
        <v>5</v>
      </c>
      <c r="E107" s="270">
        <f>SUM(H107,K107,N107,Q107,T107,W107,Z107,AE107,AJ107,AN107,AR107,AV107)</f>
        <v>4425.25</v>
      </c>
      <c r="F107" s="270">
        <f>SUM(I107,L107,O107,R107,U107,X107,AC107,AH107,AL107,AP107,AT107,AW107)</f>
        <v>2501.25</v>
      </c>
      <c r="G107" s="276">
        <f>SUM(F107/E107*100)</f>
        <v>56.522230382464265</v>
      </c>
      <c r="H107" s="428"/>
      <c r="I107" s="428"/>
      <c r="J107" s="429"/>
      <c r="K107" s="428"/>
      <c r="L107" s="428"/>
      <c r="M107" s="428"/>
      <c r="N107" s="428"/>
      <c r="O107" s="428"/>
      <c r="P107" s="437"/>
      <c r="Q107" s="513"/>
      <c r="R107" s="513"/>
      <c r="S107" s="513"/>
      <c r="T107" s="513"/>
      <c r="U107" s="513"/>
      <c r="V107" s="513"/>
      <c r="W107" s="522">
        <v>1050</v>
      </c>
      <c r="X107" s="522">
        <v>1251.25</v>
      </c>
      <c r="Y107" s="580">
        <f>SUM(X107/W107*100)</f>
        <v>119.16666666666667</v>
      </c>
      <c r="Z107" s="692">
        <v>625</v>
      </c>
      <c r="AA107" s="693"/>
      <c r="AB107" s="694"/>
      <c r="AC107" s="692">
        <v>625</v>
      </c>
      <c r="AD107" s="943">
        <f>SUM(AC107/Z107*100)</f>
        <v>100</v>
      </c>
      <c r="AE107" s="692"/>
      <c r="AF107" s="693"/>
      <c r="AG107" s="694"/>
      <c r="AH107" s="739"/>
      <c r="AI107" s="943"/>
      <c r="AJ107" s="692"/>
      <c r="AK107" s="693"/>
      <c r="AL107" s="739"/>
      <c r="AM107" s="943"/>
      <c r="AN107" s="327">
        <v>625</v>
      </c>
      <c r="AO107" s="327"/>
      <c r="AP107" s="327">
        <v>625</v>
      </c>
      <c r="AQ107" s="325">
        <f>SUM(AP107/AN107*100)</f>
        <v>100</v>
      </c>
      <c r="AR107" s="328"/>
      <c r="AS107" s="328"/>
      <c r="AT107" s="328"/>
      <c r="AU107" s="328" t="e">
        <f>SUM(AT107/AR107*100)</f>
        <v>#DIV/0!</v>
      </c>
      <c r="AV107" s="333">
        <v>2125.25</v>
      </c>
      <c r="AW107" s="892"/>
      <c r="AX107" s="326">
        <f>SUM(AW107/AV107*100)</f>
        <v>0</v>
      </c>
      <c r="AY107" s="204"/>
    </row>
    <row r="108" spans="1:51" ht="25.5" customHeight="1">
      <c r="A108" s="202"/>
      <c r="B108" s="1074"/>
      <c r="C108" s="1077"/>
      <c r="D108" s="203" t="s">
        <v>1</v>
      </c>
      <c r="E108" s="270"/>
      <c r="F108" s="270"/>
      <c r="G108" s="276"/>
      <c r="H108" s="428"/>
      <c r="I108" s="428"/>
      <c r="J108" s="429"/>
      <c r="K108" s="428"/>
      <c r="L108" s="428"/>
      <c r="M108" s="428"/>
      <c r="N108" s="428"/>
      <c r="O108" s="428"/>
      <c r="P108" s="437"/>
      <c r="Q108" s="513"/>
      <c r="R108" s="513"/>
      <c r="S108" s="513"/>
      <c r="T108" s="513"/>
      <c r="U108" s="513"/>
      <c r="V108" s="513"/>
      <c r="W108" s="580"/>
      <c r="X108" s="580"/>
      <c r="Y108" s="513"/>
      <c r="Z108" s="692"/>
      <c r="AA108" s="693"/>
      <c r="AB108" s="694"/>
      <c r="AC108" s="692"/>
      <c r="AD108" s="943"/>
      <c r="AE108" s="692"/>
      <c r="AF108" s="693"/>
      <c r="AG108" s="694"/>
      <c r="AH108" s="739"/>
      <c r="AI108" s="943"/>
      <c r="AJ108" s="692"/>
      <c r="AK108" s="693"/>
      <c r="AL108" s="739"/>
      <c r="AM108" s="943"/>
      <c r="AN108" s="327"/>
      <c r="AO108" s="327"/>
      <c r="AP108" s="327"/>
      <c r="AQ108" s="327"/>
      <c r="AR108" s="328"/>
      <c r="AS108" s="327"/>
      <c r="AT108" s="327"/>
      <c r="AU108" s="328"/>
      <c r="AV108" s="892"/>
      <c r="AW108" s="892"/>
      <c r="AX108" s="326"/>
      <c r="AY108" s="204"/>
    </row>
    <row r="109" spans="1:51" ht="31.2">
      <c r="A109" s="202"/>
      <c r="B109" s="1074"/>
      <c r="C109" s="1077"/>
      <c r="D109" s="205" t="s">
        <v>357</v>
      </c>
      <c r="E109" s="270"/>
      <c r="F109" s="270"/>
      <c r="G109" s="276"/>
      <c r="H109" s="428"/>
      <c r="I109" s="428"/>
      <c r="J109" s="429"/>
      <c r="K109" s="428"/>
      <c r="L109" s="428"/>
      <c r="M109" s="428"/>
      <c r="N109" s="428"/>
      <c r="O109" s="428"/>
      <c r="P109" s="437"/>
      <c r="Q109" s="513"/>
      <c r="R109" s="513"/>
      <c r="S109" s="513"/>
      <c r="T109" s="513"/>
      <c r="U109" s="513"/>
      <c r="V109" s="513"/>
      <c r="W109" s="580"/>
      <c r="X109" s="580"/>
      <c r="Y109" s="513"/>
      <c r="Z109" s="692"/>
      <c r="AA109" s="693"/>
      <c r="AB109" s="694"/>
      <c r="AC109" s="692"/>
      <c r="AD109" s="943"/>
      <c r="AE109" s="692"/>
      <c r="AF109" s="693"/>
      <c r="AG109" s="694"/>
      <c r="AH109" s="739"/>
      <c r="AI109" s="943"/>
      <c r="AJ109" s="692"/>
      <c r="AK109" s="693"/>
      <c r="AL109" s="739"/>
      <c r="AM109" s="943"/>
      <c r="AN109" s="327"/>
      <c r="AO109" s="327"/>
      <c r="AP109" s="327"/>
      <c r="AQ109" s="327"/>
      <c r="AR109" s="328"/>
      <c r="AS109" s="327"/>
      <c r="AT109" s="327"/>
      <c r="AU109" s="328"/>
      <c r="AV109" s="892"/>
      <c r="AW109" s="892"/>
      <c r="AX109" s="326"/>
      <c r="AY109" s="204"/>
    </row>
    <row r="110" spans="1:51" ht="15.6">
      <c r="A110" s="202"/>
      <c r="B110" s="1074"/>
      <c r="C110" s="1077"/>
      <c r="D110" s="206" t="s">
        <v>251</v>
      </c>
      <c r="E110" s="270">
        <f>SUM(H110,K110,N110,Q110,T110,W110,Z110,AE110,AJ110,AN110,AR110,AV110)</f>
        <v>4425.25</v>
      </c>
      <c r="F110" s="270">
        <f>SUM(I110,L110,O110,R110,U110,X110,AC110,AH110,AL110,AP110,AT110,AW110)</f>
        <v>2501.25</v>
      </c>
      <c r="G110" s="276">
        <f>SUM(F110/E110*100)</f>
        <v>56.522230382464265</v>
      </c>
      <c r="H110" s="428"/>
      <c r="I110" s="428"/>
      <c r="J110" s="429"/>
      <c r="K110" s="428"/>
      <c r="L110" s="428"/>
      <c r="M110" s="428"/>
      <c r="N110" s="428"/>
      <c r="O110" s="428"/>
      <c r="P110" s="437"/>
      <c r="Q110" s="513"/>
      <c r="R110" s="513"/>
      <c r="S110" s="513"/>
      <c r="T110" s="513"/>
      <c r="U110" s="513"/>
      <c r="V110" s="513"/>
      <c r="W110" s="522">
        <v>1050</v>
      </c>
      <c r="X110" s="522">
        <v>1251.25</v>
      </c>
      <c r="Y110" s="580">
        <f t="shared" ref="Y110" si="16">SUM(X110/W110*100)</f>
        <v>119.16666666666667</v>
      </c>
      <c r="Z110" s="692">
        <v>625</v>
      </c>
      <c r="AA110" s="693"/>
      <c r="AB110" s="694"/>
      <c r="AC110" s="692">
        <v>625</v>
      </c>
      <c r="AD110" s="943">
        <f>SUM(AC110/Z110*100)</f>
        <v>100</v>
      </c>
      <c r="AE110" s="692"/>
      <c r="AF110" s="693"/>
      <c r="AG110" s="694"/>
      <c r="AH110" s="739"/>
      <c r="AI110" s="943"/>
      <c r="AJ110" s="692"/>
      <c r="AK110" s="693"/>
      <c r="AL110" s="739"/>
      <c r="AM110" s="943"/>
      <c r="AN110" s="327">
        <v>625</v>
      </c>
      <c r="AO110" s="327"/>
      <c r="AP110" s="327">
        <v>625</v>
      </c>
      <c r="AQ110" s="325">
        <f>SUM(AP110/AN110*100)</f>
        <v>100</v>
      </c>
      <c r="AR110" s="328"/>
      <c r="AS110" s="328"/>
      <c r="AT110" s="328"/>
      <c r="AU110" s="328" t="e">
        <f>SUM(AT110/AR110*100)</f>
        <v>#DIV/0!</v>
      </c>
      <c r="AV110" s="333">
        <v>2125.25</v>
      </c>
      <c r="AW110" s="892"/>
      <c r="AX110" s="326">
        <f>SUM(AW110/AV110*100)</f>
        <v>0</v>
      </c>
      <c r="AY110" s="204"/>
    </row>
    <row r="111" spans="1:51" ht="78">
      <c r="A111" s="202"/>
      <c r="B111" s="1074"/>
      <c r="C111" s="1077"/>
      <c r="D111" s="206" t="s">
        <v>259</v>
      </c>
      <c r="E111" s="270">
        <f>SUM(H111,K111,N111,Q111,T111,W111,Z111,AE111,AJ111,AN111,AR111,AV111)</f>
        <v>0</v>
      </c>
      <c r="F111" s="270">
        <f>SUM(I111,L111,O111,R111,U111,X111,AC111,AH111,AL111,AP111,AT111,AW111)</f>
        <v>0</v>
      </c>
      <c r="G111" s="276" t="e">
        <f>SUM(F111/E111*100)</f>
        <v>#DIV/0!</v>
      </c>
      <c r="H111" s="428"/>
      <c r="I111" s="428"/>
      <c r="J111" s="429"/>
      <c r="K111" s="428"/>
      <c r="L111" s="428"/>
      <c r="M111" s="428"/>
      <c r="N111" s="428"/>
      <c r="O111" s="428"/>
      <c r="P111" s="437"/>
      <c r="Q111" s="513"/>
      <c r="R111" s="513"/>
      <c r="S111" s="513"/>
      <c r="T111" s="513"/>
      <c r="U111" s="513"/>
      <c r="V111" s="513"/>
      <c r="W111" s="513"/>
      <c r="X111" s="513"/>
      <c r="Y111" s="513"/>
      <c r="Z111" s="692"/>
      <c r="AA111" s="693"/>
      <c r="AB111" s="694"/>
      <c r="AC111" s="692"/>
      <c r="AD111" s="943"/>
      <c r="AE111" s="692"/>
      <c r="AF111" s="693"/>
      <c r="AG111" s="694"/>
      <c r="AH111" s="739"/>
      <c r="AI111" s="943"/>
      <c r="AJ111" s="692"/>
      <c r="AK111" s="693"/>
      <c r="AL111" s="739"/>
      <c r="AM111" s="943"/>
      <c r="AN111" s="327"/>
      <c r="AO111" s="327"/>
      <c r="AP111" s="327"/>
      <c r="AQ111" s="327"/>
      <c r="AR111" s="328"/>
      <c r="AS111" s="328"/>
      <c r="AT111" s="328"/>
      <c r="AU111" s="328"/>
      <c r="AV111" s="892"/>
      <c r="AW111" s="892"/>
      <c r="AX111" s="326" t="e">
        <f>SUM(AW111/AV111*100)</f>
        <v>#DIV/0!</v>
      </c>
      <c r="AY111" s="204"/>
    </row>
    <row r="112" spans="1:51" ht="18" customHeight="1">
      <c r="A112" s="202"/>
      <c r="B112" s="1074"/>
      <c r="C112" s="1077"/>
      <c r="D112" s="206" t="s">
        <v>252</v>
      </c>
      <c r="E112" s="268"/>
      <c r="F112" s="268"/>
      <c r="G112" s="277"/>
      <c r="H112" s="428"/>
      <c r="I112" s="428"/>
      <c r="J112" s="429"/>
      <c r="K112" s="428"/>
      <c r="L112" s="428"/>
      <c r="M112" s="428"/>
      <c r="N112" s="428"/>
      <c r="O112" s="428"/>
      <c r="P112" s="437"/>
      <c r="Q112" s="513"/>
      <c r="R112" s="513"/>
      <c r="S112" s="513"/>
      <c r="T112" s="513"/>
      <c r="U112" s="513"/>
      <c r="V112" s="513"/>
      <c r="W112" s="513"/>
      <c r="X112" s="513"/>
      <c r="Y112" s="513"/>
      <c r="Z112" s="661"/>
      <c r="AA112" s="666"/>
      <c r="AB112" s="667"/>
      <c r="AC112" s="661"/>
      <c r="AD112" s="668"/>
      <c r="AE112" s="661"/>
      <c r="AF112" s="666"/>
      <c r="AG112" s="667"/>
      <c r="AH112" s="652"/>
      <c r="AI112" s="668"/>
      <c r="AJ112" s="661"/>
      <c r="AK112" s="666"/>
      <c r="AL112" s="652"/>
      <c r="AM112" s="668"/>
      <c r="AN112" s="326"/>
      <c r="AO112" s="326"/>
      <c r="AP112" s="326"/>
      <c r="AQ112" s="326"/>
      <c r="AR112" s="326"/>
      <c r="AS112" s="326"/>
      <c r="AT112" s="326"/>
      <c r="AU112" s="326"/>
      <c r="AV112" s="893"/>
      <c r="AW112" s="326"/>
      <c r="AX112" s="326"/>
      <c r="AY112" s="204"/>
    </row>
    <row r="113" spans="1:52" ht="18.75" customHeight="1">
      <c r="A113" s="207"/>
      <c r="B113" s="1075"/>
      <c r="C113" s="1078"/>
      <c r="D113" s="208" t="s">
        <v>7</v>
      </c>
      <c r="E113" s="268"/>
      <c r="F113" s="268"/>
      <c r="G113" s="277"/>
      <c r="H113" s="428"/>
      <c r="I113" s="428"/>
      <c r="J113" s="429"/>
      <c r="K113" s="428"/>
      <c r="L113" s="428"/>
      <c r="M113" s="428"/>
      <c r="N113" s="428"/>
      <c r="O113" s="428"/>
      <c r="P113" s="437"/>
      <c r="Q113" s="513"/>
      <c r="R113" s="513"/>
      <c r="S113" s="513"/>
      <c r="T113" s="513"/>
      <c r="U113" s="513"/>
      <c r="V113" s="513"/>
      <c r="W113" s="513"/>
      <c r="X113" s="513"/>
      <c r="Y113" s="513"/>
      <c r="Z113" s="661"/>
      <c r="AA113" s="666"/>
      <c r="AB113" s="667"/>
      <c r="AC113" s="661"/>
      <c r="AD113" s="668"/>
      <c r="AE113" s="661"/>
      <c r="AF113" s="666"/>
      <c r="AG113" s="667"/>
      <c r="AH113" s="652"/>
      <c r="AI113" s="668"/>
      <c r="AJ113" s="661"/>
      <c r="AK113" s="666"/>
      <c r="AL113" s="652"/>
      <c r="AM113" s="668"/>
      <c r="AN113" s="326"/>
      <c r="AO113" s="326"/>
      <c r="AP113" s="326"/>
      <c r="AQ113" s="326"/>
      <c r="AR113" s="326"/>
      <c r="AS113" s="326"/>
      <c r="AT113" s="326"/>
      <c r="AU113" s="326"/>
      <c r="AV113" s="326"/>
      <c r="AW113" s="326"/>
      <c r="AX113" s="326"/>
      <c r="AY113" s="204"/>
    </row>
    <row r="114" spans="1:52" s="178" customFormat="1" ht="15.6">
      <c r="A114" s="210"/>
      <c r="B114" s="1088" t="s">
        <v>316</v>
      </c>
      <c r="C114" s="1088"/>
      <c r="D114" s="211" t="s">
        <v>5</v>
      </c>
      <c r="E114" s="292">
        <f>SUM(E37,E44,E51,E58,E65,E72,E79,E86,E93,E100,E107)</f>
        <v>24636.25</v>
      </c>
      <c r="F114" s="292">
        <f>SUM(F37,F44,F51,F58,F65,F72,F79,F86,F93,F100,F107)</f>
        <v>20951.25</v>
      </c>
      <c r="G114" s="279">
        <f>SUM(F114/E114*100)</f>
        <v>85.042366431579481</v>
      </c>
      <c r="H114" s="438">
        <f>SUM(H37,H44,H51,H58,H65,H72,H79,H86,H93,H107)</f>
        <v>3</v>
      </c>
      <c r="I114" s="438">
        <f>SUM(I37,I44,I51,I58,I65,I72,I79,I86,I93,I107)</f>
        <v>3</v>
      </c>
      <c r="J114" s="393">
        <f>SUM(I114/H114*100%)</f>
        <v>1</v>
      </c>
      <c r="K114" s="438">
        <f>SUM(K37,K44,K51,K58,K65,K72,K79,K86,K93,K107)</f>
        <v>187.5</v>
      </c>
      <c r="L114" s="438">
        <f>SUM(L37,L44,L51,L58,L65,L72,L79,L86,L93,L107)</f>
        <v>187.5</v>
      </c>
      <c r="M114" s="393">
        <f>SUM(L114/K114*100%)</f>
        <v>1</v>
      </c>
      <c r="N114" s="438">
        <f>SUM(N37,N44,N51,N58,N65,N72,N79,N86,N93,N107)</f>
        <v>0</v>
      </c>
      <c r="O114" s="438">
        <f>SUM(O37,O44,O51,O58,O65,O72,O79,O86,O93,O107)</f>
        <v>0</v>
      </c>
      <c r="P114" s="393" t="e">
        <f>SUM(O114/N114*100%)</f>
        <v>#DIV/0!</v>
      </c>
      <c r="Q114" s="516">
        <f>SUM(Q37,Q44,Q51,Q58,Q65,Q72,Q79,Q86,Q93,Q107)</f>
        <v>33</v>
      </c>
      <c r="R114" s="516">
        <f>SUM(R37,R44,R51,R58,R65,R72,R79,R86,R93,R107)</f>
        <v>33</v>
      </c>
      <c r="S114" s="517">
        <f>SUM(R114/Q114*100)</f>
        <v>100</v>
      </c>
      <c r="T114" s="516">
        <f>SUM(T37,T44,T51,T58,T65,T72,T79,T86,T93,T107)</f>
        <v>185</v>
      </c>
      <c r="U114" s="516">
        <f>SUM(U37,U44,U51,U58,U65,U72,U79,U86,U93,U107)</f>
        <v>185</v>
      </c>
      <c r="V114" s="517">
        <f>SUM(U114/T114*100)</f>
        <v>100</v>
      </c>
      <c r="W114" s="516">
        <f>SUM(W37,W44,W51,W58,W65,W72,W79,W86,W93,W107)</f>
        <v>7808.5</v>
      </c>
      <c r="X114" s="516">
        <f>SUM(X37,X44,X51,X58,X65,X72,X79,X86,X93,X107)</f>
        <v>8009.75</v>
      </c>
      <c r="Y114" s="517">
        <f>SUM(X114/W114*100)</f>
        <v>102.57731958762886</v>
      </c>
      <c r="Z114" s="672">
        <f>SUM(Z37,Z44,Z51,Z58,Z65,Z72,Z79,Z86,Z93,Z107)</f>
        <v>625</v>
      </c>
      <c r="AA114" s="672">
        <f>SUM(AA37,AA44,AA51,AA58,AA65,AA72,AA79,AA86,AA93,AA107)</f>
        <v>0</v>
      </c>
      <c r="AB114" s="672">
        <f>SUM(AB37,AB44,AB51,AB58,AB65,AB72,AB79,AB86,AB93,AB107)</f>
        <v>0</v>
      </c>
      <c r="AC114" s="672">
        <f>SUM(AC37,AC44,AC51,AC58,AC65,AC72,AC79,AC86,AC93,AC107)</f>
        <v>625</v>
      </c>
      <c r="AD114" s="673">
        <f>SUM(AC114/Z114*100)</f>
        <v>100</v>
      </c>
      <c r="AE114" s="672">
        <f>SUM(AE37,AE44,AE51,AE58,AE65,AE72,AE79,AE86,AE93,AE107)</f>
        <v>0</v>
      </c>
      <c r="AF114" s="672">
        <f>SUM(AF37,AF44,AF51,AF58,AF65,AF72,AF79,AF86,AF93,AF107)</f>
        <v>0</v>
      </c>
      <c r="AG114" s="672">
        <f>SUM(AG37,AG44,AG51,AG58,AG65,AG72,AG79,AG86,AG93,AG107)</f>
        <v>0</v>
      </c>
      <c r="AH114" s="672">
        <f>SUM(AH37,AH44,AH51,AH58,AH65,AH72,AH79,AH86,AH93,AH107)</f>
        <v>0</v>
      </c>
      <c r="AI114" s="673" t="e">
        <f>SUM(AH114/AE114*100)</f>
        <v>#DIV/0!</v>
      </c>
      <c r="AJ114" s="672">
        <f>SUM(AJ37,AJ44,AJ51,AJ58,AJ65,AJ72,AJ79,AJ86,AJ93,AJ107)</f>
        <v>0</v>
      </c>
      <c r="AK114" s="672">
        <f>SUM(AK37,AK44,AK51,AK58,AK65,AK72,AK79,AK86,AK93,AK107)</f>
        <v>0</v>
      </c>
      <c r="AL114" s="672">
        <f>SUM(AL37,AL44,AL51,AL58,AL65,AL72,AL79,AL86,AL93,AL107)</f>
        <v>11247</v>
      </c>
      <c r="AM114" s="673" t="e">
        <f>SUM(AL114/AJ114*100)</f>
        <v>#DIV/0!</v>
      </c>
      <c r="AN114" s="329">
        <f>SUM(AN72,AN79,AN86,AN93,AN100,AN107)</f>
        <v>11908</v>
      </c>
      <c r="AO114" s="329">
        <f>SUM(AO37,AO44,AO51,AO58,AO65,AO72,AO79,AO86,AO93,AO107)</f>
        <v>0</v>
      </c>
      <c r="AP114" s="329">
        <f>SUM(AP72,AP79,AP86,AP93,AP100,AP107)</f>
        <v>661</v>
      </c>
      <c r="AQ114" s="330">
        <f>SUM(AP114/AN114*100)</f>
        <v>5.5508901578770571</v>
      </c>
      <c r="AR114" s="329">
        <f>SUM(AR72,AR79,AR86,AR93,AR100,AR107)</f>
        <v>1731</v>
      </c>
      <c r="AS114" s="329">
        <f>SUM(AS37,AS44,AS51,AS58,AS65,AS72,AS79,AS86,AS93,AS107)</f>
        <v>0</v>
      </c>
      <c r="AT114" s="329">
        <f>SUM(AT72,AT79,AT86,AT93,AT100,AT107)</f>
        <v>0</v>
      </c>
      <c r="AU114" s="330">
        <f>SUM(AT114/AR114*100)</f>
        <v>0</v>
      </c>
      <c r="AV114" s="329">
        <f>SUM(AV72,AV79,AV86,AV93,AV100,AV107)</f>
        <v>2155.25</v>
      </c>
      <c r="AW114" s="329">
        <f>SUM(AW72,AW79,AW86,AW93,AW100,AW107)</f>
        <v>0</v>
      </c>
      <c r="AX114" s="329">
        <f>SUM(AX37,AX44,AX51,AX58,AX65,AX72,AX79,AX86,AX93,AX107)</f>
        <v>0</v>
      </c>
      <c r="AY114" s="265"/>
      <c r="AZ114" s="266"/>
    </row>
    <row r="115" spans="1:52" s="178" customFormat="1" ht="22.5" customHeight="1">
      <c r="A115" s="210"/>
      <c r="B115" s="1089"/>
      <c r="C115" s="1089"/>
      <c r="D115" s="213" t="s">
        <v>1</v>
      </c>
      <c r="E115" s="292"/>
      <c r="F115" s="292"/>
      <c r="G115" s="279"/>
      <c r="H115" s="438"/>
      <c r="I115" s="438"/>
      <c r="J115" s="393"/>
      <c r="K115" s="438"/>
      <c r="L115" s="438"/>
      <c r="M115" s="393"/>
      <c r="N115" s="438"/>
      <c r="O115" s="438"/>
      <c r="P115" s="393"/>
      <c r="Q115" s="516"/>
      <c r="R115" s="516"/>
      <c r="S115" s="517"/>
      <c r="T115" s="516"/>
      <c r="U115" s="516"/>
      <c r="V115" s="517"/>
      <c r="W115" s="516"/>
      <c r="X115" s="516"/>
      <c r="Y115" s="517"/>
      <c r="Z115" s="672"/>
      <c r="AA115" s="674"/>
      <c r="AB115" s="675"/>
      <c r="AC115" s="676"/>
      <c r="AD115" s="673"/>
      <c r="AE115" s="672"/>
      <c r="AF115" s="674"/>
      <c r="AG115" s="675"/>
      <c r="AH115" s="676"/>
      <c r="AI115" s="673"/>
      <c r="AJ115" s="672"/>
      <c r="AK115" s="674"/>
      <c r="AL115" s="676"/>
      <c r="AM115" s="673"/>
      <c r="AN115" s="329"/>
      <c r="AO115" s="331"/>
      <c r="AP115" s="329"/>
      <c r="AQ115" s="330"/>
      <c r="AR115" s="329"/>
      <c r="AS115" s="331"/>
      <c r="AT115" s="329"/>
      <c r="AU115" s="330"/>
      <c r="AV115" s="329"/>
      <c r="AW115" s="329"/>
      <c r="AX115" s="331"/>
      <c r="AY115" s="267"/>
      <c r="AZ115" s="266"/>
    </row>
    <row r="116" spans="1:52" s="178" customFormat="1" ht="33.75" customHeight="1">
      <c r="A116" s="210"/>
      <c r="B116" s="1089"/>
      <c r="C116" s="1089"/>
      <c r="D116" s="214" t="s">
        <v>357</v>
      </c>
      <c r="E116" s="292"/>
      <c r="F116" s="292"/>
      <c r="G116" s="279"/>
      <c r="H116" s="438"/>
      <c r="I116" s="438"/>
      <c r="J116" s="393"/>
      <c r="K116" s="438"/>
      <c r="L116" s="438"/>
      <c r="M116" s="393"/>
      <c r="N116" s="438"/>
      <c r="O116" s="438"/>
      <c r="P116" s="393"/>
      <c r="Q116" s="516"/>
      <c r="R116" s="516"/>
      <c r="S116" s="517"/>
      <c r="T116" s="516"/>
      <c r="U116" s="516"/>
      <c r="V116" s="517"/>
      <c r="W116" s="516"/>
      <c r="X116" s="516"/>
      <c r="Y116" s="517"/>
      <c r="Z116" s="672"/>
      <c r="AA116" s="674"/>
      <c r="AB116" s="675"/>
      <c r="AC116" s="676"/>
      <c r="AD116" s="673"/>
      <c r="AE116" s="672"/>
      <c r="AF116" s="674"/>
      <c r="AG116" s="675"/>
      <c r="AH116" s="676"/>
      <c r="AI116" s="673"/>
      <c r="AJ116" s="672"/>
      <c r="AK116" s="674"/>
      <c r="AL116" s="676"/>
      <c r="AM116" s="673"/>
      <c r="AN116" s="329"/>
      <c r="AO116" s="331"/>
      <c r="AP116" s="329"/>
      <c r="AQ116" s="330"/>
      <c r="AR116" s="329"/>
      <c r="AS116" s="331"/>
      <c r="AT116" s="329"/>
      <c r="AU116" s="330"/>
      <c r="AV116" s="329"/>
      <c r="AW116" s="329"/>
      <c r="AX116" s="331"/>
      <c r="AY116" s="267"/>
      <c r="AZ116" s="266"/>
    </row>
    <row r="117" spans="1:52" s="178" customFormat="1" ht="15.6">
      <c r="A117" s="210"/>
      <c r="B117" s="1089"/>
      <c r="C117" s="1089"/>
      <c r="D117" s="215" t="s">
        <v>251</v>
      </c>
      <c r="E117" s="292">
        <f t="shared" ref="E117:E118" si="17">SUM(E40,E47,E54,E61,E68,E75,E82,E89,E96,E103,E110)</f>
        <v>24636.25</v>
      </c>
      <c r="F117" s="292">
        <f t="shared" ref="F117:F118" si="18">SUM(F40,F47,F54,F61,F68,F75,F82,F89,F96,F103,F110)</f>
        <v>20951.25</v>
      </c>
      <c r="G117" s="279">
        <f>SUM(F117/E117*100)</f>
        <v>85.042366431579481</v>
      </c>
      <c r="H117" s="438">
        <f>SUM(H40,H47,H54,H61,H68,H75,H82,H89,H96,H110)</f>
        <v>3</v>
      </c>
      <c r="I117" s="438">
        <f>SUM(I40,I47,I54,I61,I68,I75,I82,I89,I96,I110)</f>
        <v>3</v>
      </c>
      <c r="J117" s="393">
        <f>SUM(I117/H117*100%)</f>
        <v>1</v>
      </c>
      <c r="K117" s="438">
        <f>SUM(K40,K47,K54,K61,K68,K75,K82,K89,K96,K110)</f>
        <v>187.5</v>
      </c>
      <c r="L117" s="438">
        <f>SUM(L40,L47,L54,L61,L68,L75,L82,L89,L96,L110)</f>
        <v>187.5</v>
      </c>
      <c r="M117" s="393">
        <f>SUM(L117/K117*100%)</f>
        <v>1</v>
      </c>
      <c r="N117" s="438">
        <f>SUM(N40,N47,N54,N61,N68,N75,N82,N89,N96,N110)</f>
        <v>0</v>
      </c>
      <c r="O117" s="438">
        <f>SUM(O40,O47,O54,O61,O68,O75,O82,O89,O96,O110)</f>
        <v>0</v>
      </c>
      <c r="P117" s="393" t="e">
        <f>SUM(O117/N117*100%)</f>
        <v>#DIV/0!</v>
      </c>
      <c r="Q117" s="516">
        <f t="shared" ref="Q117:Q118" si="19">SUM(Q40,Q47,Q54,Q61,Q68,Q75,Q82,Q89,Q96,Q110)</f>
        <v>33</v>
      </c>
      <c r="R117" s="516">
        <f>SUM(R40,R47,R54,R61,R68,R75,R82,R89,R96,R110)</f>
        <v>33</v>
      </c>
      <c r="S117" s="517">
        <f>SUM(R117/Q117*100)</f>
        <v>100</v>
      </c>
      <c r="T117" s="516">
        <f>SUM(T40,T47,T54,T61,T68,T75,T82,T89,T96,T110)</f>
        <v>185</v>
      </c>
      <c r="U117" s="516">
        <f>SUM(U40,U47,U54,U61,U68,U75,U82,U89,U96,U110)</f>
        <v>185</v>
      </c>
      <c r="V117" s="517">
        <f>SUM(U117/T117*100)</f>
        <v>100</v>
      </c>
      <c r="W117" s="516">
        <f>SUM(W40,W47,W54,W61,W68,W75,W82,W89,W96,W110)</f>
        <v>7808.5</v>
      </c>
      <c r="X117" s="516">
        <f>SUM(X40,X47,X54,X61,X68,X75,X82,X89,X96,X110)</f>
        <v>8009.75</v>
      </c>
      <c r="Y117" s="517">
        <f>SUM(X117/W117*100)</f>
        <v>102.57731958762886</v>
      </c>
      <c r="Z117" s="672">
        <f t="shared" ref="Z117:AC118" si="20">SUM(Z40,Z47,Z54,Z61,Z68,Z75,Z82,Z89,Z96,Z110)</f>
        <v>625</v>
      </c>
      <c r="AA117" s="672">
        <f t="shared" si="20"/>
        <v>0</v>
      </c>
      <c r="AB117" s="672">
        <f t="shared" si="20"/>
        <v>0</v>
      </c>
      <c r="AC117" s="672">
        <f t="shared" si="20"/>
        <v>625</v>
      </c>
      <c r="AD117" s="673">
        <f t="shared" ref="AD117:AD118" si="21">SUM(AC117/Z117*100)</f>
        <v>100</v>
      </c>
      <c r="AE117" s="672">
        <f t="shared" ref="AE117:AH118" si="22">SUM(AE40,AE47,AE54,AE61,AE68,AE75,AE82,AE89,AE96,AE110)</f>
        <v>0</v>
      </c>
      <c r="AF117" s="672">
        <f t="shared" si="22"/>
        <v>0</v>
      </c>
      <c r="AG117" s="672">
        <f t="shared" si="22"/>
        <v>0</v>
      </c>
      <c r="AH117" s="672">
        <f t="shared" si="22"/>
        <v>0</v>
      </c>
      <c r="AI117" s="673" t="e">
        <f t="shared" ref="AI117:AI118" si="23">SUM(AH117/AE117*100)</f>
        <v>#DIV/0!</v>
      </c>
      <c r="AJ117" s="672">
        <f t="shared" ref="AJ117:AL118" si="24">SUM(AJ40,AJ47,AJ54,AJ61,AJ68,AJ75,AJ82,AJ89,AJ96,AJ110)</f>
        <v>0</v>
      </c>
      <c r="AK117" s="672">
        <f t="shared" si="24"/>
        <v>0</v>
      </c>
      <c r="AL117" s="672">
        <f t="shared" si="24"/>
        <v>11247</v>
      </c>
      <c r="AM117" s="673" t="e">
        <f>SUM(AL117/AJ117*100)</f>
        <v>#DIV/0!</v>
      </c>
      <c r="AN117" s="329">
        <f t="shared" ref="AN117" si="25">SUM(AN75,AN82,AN89,AN96,AN103,AN110)</f>
        <v>11908</v>
      </c>
      <c r="AO117" s="329">
        <f t="shared" ref="AO117:AO118" si="26">SUM(AO40,AO47,AO54,AO61,AO68,AO75,AO82,AO89,AO96,AO110)</f>
        <v>0</v>
      </c>
      <c r="AP117" s="329">
        <f t="shared" ref="AP117" si="27">SUM(AP75,AP82,AP89,AP96,AP103,AP110)</f>
        <v>661</v>
      </c>
      <c r="AQ117" s="330">
        <f>SUM(AP117/AN117*100)</f>
        <v>5.5508901578770571</v>
      </c>
      <c r="AR117" s="329">
        <f t="shared" ref="AR117" si="28">SUM(AR75,AR82,AR89,AR96,AR103,AR110)</f>
        <v>1731</v>
      </c>
      <c r="AS117" s="329">
        <f t="shared" ref="AS117:AS118" si="29">SUM(AS40,AS47,AS54,AS61,AS68,AS75,AS82,AS89,AS96,AS110)</f>
        <v>0</v>
      </c>
      <c r="AT117" s="329">
        <f t="shared" ref="AT117:AT118" si="30">SUM(AT75,AT82,AT89,AT96,AT103,AT110)</f>
        <v>0</v>
      </c>
      <c r="AU117" s="330">
        <f>SUM(AT117/AR117*100)</f>
        <v>0</v>
      </c>
      <c r="AV117" s="329">
        <f t="shared" ref="AV117:AW118" si="31">SUM(AV75,AV82,AV89,AV96,AV103,AV110)</f>
        <v>2155.25</v>
      </c>
      <c r="AW117" s="329">
        <f t="shared" si="31"/>
        <v>0</v>
      </c>
      <c r="AX117" s="329">
        <f t="shared" ref="AX117:AX118" si="32">SUM(AX40,AX47,AX54,AX61,AX68,AX75,AX82,AX89,AX96,AX110)</f>
        <v>0</v>
      </c>
      <c r="AY117" s="265"/>
      <c r="AZ117" s="266"/>
    </row>
    <row r="118" spans="1:52" s="178" customFormat="1" ht="86.25" customHeight="1">
      <c r="A118" s="210"/>
      <c r="B118" s="1089"/>
      <c r="C118" s="1089"/>
      <c r="D118" s="215" t="s">
        <v>259</v>
      </c>
      <c r="E118" s="292">
        <f t="shared" si="17"/>
        <v>15580</v>
      </c>
      <c r="F118" s="292">
        <f t="shared" si="18"/>
        <v>13819</v>
      </c>
      <c r="G118" s="279">
        <f>SUM(F118/E118*100)</f>
        <v>88.697047496790759</v>
      </c>
      <c r="H118" s="438">
        <f>SUM(H41,H48,H55,H62,H69,H76,H83,H90,H97,H111)</f>
        <v>3</v>
      </c>
      <c r="I118" s="438">
        <f>SUM(I41,I48,I55,I62,I69,I76,I83,I90,I97,I111)</f>
        <v>3</v>
      </c>
      <c r="J118" s="393">
        <f>SUM(I118/H118*100%)</f>
        <v>1</v>
      </c>
      <c r="K118" s="438">
        <f>SUM(K41,K48,K55,K62,K69,K76,K83,K90,K97,K111)</f>
        <v>187.5</v>
      </c>
      <c r="L118" s="438">
        <f>SUM(L41,L48,L55,L62,L69,L76,L83,L90,L97,L111)</f>
        <v>187.5</v>
      </c>
      <c r="M118" s="393">
        <f>SUM(L118/K118*100%)</f>
        <v>1</v>
      </c>
      <c r="N118" s="438">
        <f>SUM(N41,N48,N55,N62,N69,N76,N83,N90,N97,N111)</f>
        <v>0</v>
      </c>
      <c r="O118" s="438">
        <f>SUM(O41,O48,O55,O62,O69,O76,O83,O90,O97,O111)</f>
        <v>0</v>
      </c>
      <c r="P118" s="393" t="e">
        <f>SUM(O118/N118*100%)</f>
        <v>#DIV/0!</v>
      </c>
      <c r="Q118" s="516">
        <f t="shared" si="19"/>
        <v>33</v>
      </c>
      <c r="R118" s="516">
        <f>SUM(R41,R48,R55,R62,R69,R76,R83,R90,R97,R111)</f>
        <v>33</v>
      </c>
      <c r="S118" s="517">
        <f>SUM(R118/Q118*100)</f>
        <v>100</v>
      </c>
      <c r="T118" s="516">
        <f>SUM(T41,T48,T55,T62,T69,T76,T83,T90,T97,T111)</f>
        <v>185</v>
      </c>
      <c r="U118" s="516">
        <f>SUM(U41,U48,U55,U62,U69,U76,U83,U90,U97,U111)</f>
        <v>185</v>
      </c>
      <c r="V118" s="517">
        <f>SUM(U118/T118*100)</f>
        <v>100</v>
      </c>
      <c r="W118" s="516">
        <f>SUM(W41,W48,W55,W62,W69,W76,W83,W90,W97,W111)</f>
        <v>2127.5</v>
      </c>
      <c r="X118" s="516">
        <f>SUM(X41,X48,X55,X62,X69,X76,X83,X90,X97,X111)</f>
        <v>2127.5</v>
      </c>
      <c r="Y118" s="517">
        <f>SUM(X118/W118*100)</f>
        <v>100</v>
      </c>
      <c r="Z118" s="672">
        <f t="shared" si="20"/>
        <v>0</v>
      </c>
      <c r="AA118" s="672">
        <f t="shared" si="20"/>
        <v>0</v>
      </c>
      <c r="AB118" s="672">
        <f t="shared" si="20"/>
        <v>0</v>
      </c>
      <c r="AC118" s="672">
        <f t="shared" si="20"/>
        <v>0</v>
      </c>
      <c r="AD118" s="673" t="e">
        <f t="shared" si="21"/>
        <v>#DIV/0!</v>
      </c>
      <c r="AE118" s="672">
        <f t="shared" si="22"/>
        <v>0</v>
      </c>
      <c r="AF118" s="672">
        <f t="shared" si="22"/>
        <v>0</v>
      </c>
      <c r="AG118" s="672">
        <f t="shared" si="22"/>
        <v>0</v>
      </c>
      <c r="AH118" s="672">
        <f t="shared" si="22"/>
        <v>0</v>
      </c>
      <c r="AI118" s="673" t="e">
        <f t="shared" si="23"/>
        <v>#DIV/0!</v>
      </c>
      <c r="AJ118" s="672">
        <f t="shared" si="24"/>
        <v>0</v>
      </c>
      <c r="AK118" s="672">
        <f t="shared" si="24"/>
        <v>0</v>
      </c>
      <c r="AL118" s="672">
        <f t="shared" si="24"/>
        <v>11247</v>
      </c>
      <c r="AM118" s="673" t="e">
        <f>SUM(AL118/AJ118*100)</f>
        <v>#DIV/0!</v>
      </c>
      <c r="AN118" s="329">
        <f t="shared" ref="AN118" si="33">SUM(AN76,AN83,AN90,AN97,AN104,AN111)</f>
        <v>11283</v>
      </c>
      <c r="AO118" s="329">
        <f t="shared" si="26"/>
        <v>0</v>
      </c>
      <c r="AP118" s="329">
        <f t="shared" ref="AP118" si="34">SUM(AP76,AP83,AP90,AP97,AP104,AP111)</f>
        <v>36</v>
      </c>
      <c r="AQ118" s="330">
        <f>SUM(AP118/AN118*100)</f>
        <v>0.31906407870247272</v>
      </c>
      <c r="AR118" s="329">
        <f t="shared" ref="AR118" si="35">SUM(AR76,AR83,AR90,AR97,AR104,AR111)</f>
        <v>1731</v>
      </c>
      <c r="AS118" s="329">
        <f t="shared" si="29"/>
        <v>0</v>
      </c>
      <c r="AT118" s="329">
        <f t="shared" si="30"/>
        <v>0</v>
      </c>
      <c r="AU118" s="330">
        <f>SUM(AT118/AR118*100)</f>
        <v>0</v>
      </c>
      <c r="AV118" s="329">
        <f t="shared" si="31"/>
        <v>30</v>
      </c>
      <c r="AW118" s="329">
        <f t="shared" si="31"/>
        <v>0</v>
      </c>
      <c r="AX118" s="329" t="e">
        <f t="shared" si="32"/>
        <v>#DIV/0!</v>
      </c>
      <c r="AY118" s="265"/>
      <c r="AZ118" s="266"/>
    </row>
    <row r="119" spans="1:52" s="178" customFormat="1" ht="15.6">
      <c r="A119" s="210"/>
      <c r="B119" s="1089"/>
      <c r="C119" s="1089"/>
      <c r="D119" s="215" t="s">
        <v>252</v>
      </c>
      <c r="E119" s="278"/>
      <c r="F119" s="278"/>
      <c r="G119" s="279"/>
      <c r="H119" s="439"/>
      <c r="I119" s="439"/>
      <c r="J119" s="440"/>
      <c r="K119" s="439"/>
      <c r="L119" s="439"/>
      <c r="M119" s="439"/>
      <c r="N119" s="439"/>
      <c r="O119" s="439"/>
      <c r="P119" s="441"/>
      <c r="Q119" s="518"/>
      <c r="R119" s="518"/>
      <c r="S119" s="518"/>
      <c r="T119" s="518"/>
      <c r="U119" s="518"/>
      <c r="V119" s="518"/>
      <c r="W119" s="518"/>
      <c r="X119" s="518"/>
      <c r="Y119" s="518"/>
      <c r="Z119" s="677"/>
      <c r="AA119" s="678"/>
      <c r="AB119" s="679"/>
      <c r="AC119" s="677"/>
      <c r="AD119" s="680"/>
      <c r="AE119" s="677"/>
      <c r="AF119" s="678"/>
      <c r="AG119" s="679"/>
      <c r="AH119" s="681"/>
      <c r="AI119" s="680"/>
      <c r="AJ119" s="677"/>
      <c r="AK119" s="678"/>
      <c r="AL119" s="681"/>
      <c r="AM119" s="680"/>
      <c r="AN119" s="332"/>
      <c r="AO119" s="332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212"/>
    </row>
    <row r="120" spans="1:52" s="178" customFormat="1" ht="33.75" customHeight="1">
      <c r="A120" s="210"/>
      <c r="B120" s="1090"/>
      <c r="C120" s="1090"/>
      <c r="D120" s="216" t="s">
        <v>7</v>
      </c>
      <c r="E120" s="278"/>
      <c r="F120" s="278"/>
      <c r="G120" s="279"/>
      <c r="H120" s="439"/>
      <c r="I120" s="439"/>
      <c r="J120" s="440"/>
      <c r="K120" s="439"/>
      <c r="L120" s="439"/>
      <c r="M120" s="439"/>
      <c r="N120" s="439"/>
      <c r="O120" s="439"/>
      <c r="P120" s="441"/>
      <c r="Q120" s="518"/>
      <c r="R120" s="518"/>
      <c r="S120" s="518"/>
      <c r="T120" s="518"/>
      <c r="U120" s="518"/>
      <c r="V120" s="518"/>
      <c r="W120" s="518"/>
      <c r="X120" s="518"/>
      <c r="Y120" s="518"/>
      <c r="Z120" s="677"/>
      <c r="AA120" s="678"/>
      <c r="AB120" s="679"/>
      <c r="AC120" s="677"/>
      <c r="AD120" s="680"/>
      <c r="AE120" s="677"/>
      <c r="AF120" s="678"/>
      <c r="AG120" s="679"/>
      <c r="AH120" s="681"/>
      <c r="AI120" s="680"/>
      <c r="AJ120" s="677"/>
      <c r="AK120" s="678"/>
      <c r="AL120" s="681"/>
      <c r="AM120" s="680"/>
      <c r="AN120" s="332"/>
      <c r="AO120" s="332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212"/>
    </row>
    <row r="121" spans="1:52" ht="105" customHeight="1">
      <c r="A121" s="303"/>
      <c r="B121" s="860" t="s">
        <v>315</v>
      </c>
      <c r="C121" s="303"/>
      <c r="D121" s="140"/>
      <c r="E121" s="233"/>
      <c r="F121" s="233"/>
      <c r="G121" s="237"/>
      <c r="H121" s="405"/>
      <c r="I121" s="406"/>
      <c r="J121" s="407"/>
      <c r="K121" s="406"/>
      <c r="L121" s="408"/>
      <c r="M121" s="409"/>
      <c r="N121" s="406"/>
      <c r="O121" s="406"/>
      <c r="P121" s="409"/>
      <c r="Q121" s="503"/>
      <c r="R121" s="503"/>
      <c r="S121" s="504"/>
      <c r="T121" s="503"/>
      <c r="U121" s="503"/>
      <c r="V121" s="504"/>
      <c r="W121" s="503"/>
      <c r="X121" s="503"/>
      <c r="Y121" s="504"/>
      <c r="Z121" s="617"/>
      <c r="AA121" s="618"/>
      <c r="AB121" s="619"/>
      <c r="AC121" s="620"/>
      <c r="AD121" s="621"/>
      <c r="AE121" s="622"/>
      <c r="AF121" s="618"/>
      <c r="AG121" s="620"/>
      <c r="AH121" s="621"/>
      <c r="AI121" s="621"/>
      <c r="AJ121" s="622"/>
      <c r="AK121" s="618"/>
      <c r="AL121" s="621"/>
      <c r="AM121" s="623"/>
      <c r="AN121" s="319"/>
      <c r="AO121" s="319"/>
      <c r="AP121" s="320"/>
      <c r="AQ121" s="320"/>
      <c r="AR121" s="319"/>
      <c r="AS121" s="319"/>
      <c r="AT121" s="320"/>
      <c r="AU121" s="320"/>
      <c r="AV121" s="319"/>
      <c r="AW121" s="320"/>
      <c r="AX121" s="320"/>
      <c r="AY121" s="302"/>
    </row>
    <row r="122" spans="1:52" ht="15.6">
      <c r="A122" s="200" t="s">
        <v>317</v>
      </c>
      <c r="B122" s="1073" t="s">
        <v>410</v>
      </c>
      <c r="C122" s="1076" t="s">
        <v>281</v>
      </c>
      <c r="D122" s="201" t="s">
        <v>5</v>
      </c>
      <c r="E122" s="268">
        <f>SUM(H122,K122,N122,Q122,T122,W122,Z122,AE122,AJ122,AN122,AR122,AV122)</f>
        <v>792</v>
      </c>
      <c r="F122" s="268">
        <f>SUM(I122,L122,O122,R122,U122,X122,AA122,AF122,AK122,AO122,AS122,AW122)</f>
        <v>0</v>
      </c>
      <c r="G122" s="276">
        <f>SUM(F122/E122*100)</f>
        <v>0</v>
      </c>
      <c r="H122" s="425"/>
      <c r="I122" s="425"/>
      <c r="J122" s="426"/>
      <c r="K122" s="425"/>
      <c r="L122" s="425"/>
      <c r="M122" s="425"/>
      <c r="N122" s="425"/>
      <c r="O122" s="425"/>
      <c r="P122" s="427"/>
      <c r="Q122" s="512"/>
      <c r="R122" s="512"/>
      <c r="S122" s="512"/>
      <c r="T122" s="512"/>
      <c r="U122" s="512"/>
      <c r="V122" s="512"/>
      <c r="W122" s="512"/>
      <c r="X122" s="512"/>
      <c r="Y122" s="512"/>
      <c r="Z122" s="660"/>
      <c r="AA122" s="646"/>
      <c r="AB122" s="647"/>
      <c r="AC122" s="660"/>
      <c r="AD122" s="649"/>
      <c r="AE122" s="660"/>
      <c r="AF122" s="646"/>
      <c r="AG122" s="647"/>
      <c r="AH122" s="648"/>
      <c r="AI122" s="649"/>
      <c r="AJ122" s="660"/>
      <c r="AK122" s="646"/>
      <c r="AL122" s="648"/>
      <c r="AM122" s="649"/>
      <c r="AN122" s="325"/>
      <c r="AO122" s="325"/>
      <c r="AP122" s="325"/>
      <c r="AQ122" s="325"/>
      <c r="AR122" s="325"/>
      <c r="AS122" s="325"/>
      <c r="AT122" s="325"/>
      <c r="AU122" s="325"/>
      <c r="AV122" s="327">
        <v>792</v>
      </c>
      <c r="AW122" s="328"/>
      <c r="AX122" s="326">
        <f>SUM(AW122/AV122*100)</f>
        <v>0</v>
      </c>
      <c r="AY122" s="155"/>
    </row>
    <row r="123" spans="1:52" ht="31.2">
      <c r="A123" s="202"/>
      <c r="B123" s="1074"/>
      <c r="C123" s="1077"/>
      <c r="D123" s="203" t="s">
        <v>1</v>
      </c>
      <c r="E123" s="268"/>
      <c r="F123" s="268"/>
      <c r="G123" s="276"/>
      <c r="H123" s="428"/>
      <c r="I123" s="428"/>
      <c r="J123" s="429"/>
      <c r="K123" s="428"/>
      <c r="L123" s="428"/>
      <c r="M123" s="428"/>
      <c r="N123" s="428"/>
      <c r="O123" s="428"/>
      <c r="P123" s="430"/>
      <c r="Q123" s="513"/>
      <c r="R123" s="513"/>
      <c r="S123" s="513"/>
      <c r="T123" s="513"/>
      <c r="U123" s="513"/>
      <c r="V123" s="513"/>
      <c r="W123" s="513"/>
      <c r="X123" s="513"/>
      <c r="Y123" s="513"/>
      <c r="Z123" s="661"/>
      <c r="AA123" s="650"/>
      <c r="AB123" s="651"/>
      <c r="AC123" s="661"/>
      <c r="AD123" s="662"/>
      <c r="AE123" s="661"/>
      <c r="AF123" s="650"/>
      <c r="AG123" s="651"/>
      <c r="AH123" s="652"/>
      <c r="AI123" s="662"/>
      <c r="AJ123" s="661"/>
      <c r="AK123" s="650"/>
      <c r="AL123" s="652"/>
      <c r="AM123" s="662"/>
      <c r="AN123" s="326"/>
      <c r="AO123" s="326"/>
      <c r="AP123" s="326"/>
      <c r="AQ123" s="326"/>
      <c r="AR123" s="326"/>
      <c r="AS123" s="326"/>
      <c r="AT123" s="326"/>
      <c r="AU123" s="326"/>
      <c r="AV123" s="327"/>
      <c r="AW123" s="327"/>
      <c r="AX123" s="326"/>
      <c r="AY123" s="204"/>
    </row>
    <row r="124" spans="1:52" ht="31.5" customHeight="1">
      <c r="A124" s="202"/>
      <c r="B124" s="1074"/>
      <c r="C124" s="1077"/>
      <c r="D124" s="205" t="s">
        <v>357</v>
      </c>
      <c r="E124" s="268"/>
      <c r="F124" s="268"/>
      <c r="G124" s="276"/>
      <c r="H124" s="431"/>
      <c r="I124" s="431"/>
      <c r="J124" s="432"/>
      <c r="K124" s="431"/>
      <c r="L124" s="431"/>
      <c r="M124" s="431"/>
      <c r="N124" s="431"/>
      <c r="O124" s="431"/>
      <c r="P124" s="433"/>
      <c r="Q124" s="514"/>
      <c r="R124" s="514"/>
      <c r="S124" s="514"/>
      <c r="T124" s="514"/>
      <c r="U124" s="514"/>
      <c r="V124" s="514"/>
      <c r="W124" s="514"/>
      <c r="X124" s="514"/>
      <c r="Y124" s="514"/>
      <c r="Z124" s="663"/>
      <c r="AA124" s="653"/>
      <c r="AB124" s="654"/>
      <c r="AC124" s="663"/>
      <c r="AD124" s="664"/>
      <c r="AE124" s="663"/>
      <c r="AF124" s="653"/>
      <c r="AG124" s="654"/>
      <c r="AH124" s="655"/>
      <c r="AI124" s="664"/>
      <c r="AJ124" s="663"/>
      <c r="AK124" s="653"/>
      <c r="AL124" s="655"/>
      <c r="AM124" s="664"/>
      <c r="AN124" s="326"/>
      <c r="AO124" s="326"/>
      <c r="AP124" s="326"/>
      <c r="AQ124" s="326"/>
      <c r="AR124" s="326"/>
      <c r="AS124" s="326"/>
      <c r="AT124" s="326"/>
      <c r="AU124" s="326"/>
      <c r="AV124" s="327"/>
      <c r="AW124" s="327"/>
      <c r="AX124" s="326"/>
      <c r="AY124" s="204"/>
    </row>
    <row r="125" spans="1:52" ht="23.25" customHeight="1">
      <c r="A125" s="202"/>
      <c r="B125" s="1074"/>
      <c r="C125" s="1077"/>
      <c r="D125" s="206" t="s">
        <v>251</v>
      </c>
      <c r="E125" s="268">
        <f>SUM(H125,K125,N125,Q125,T125,W125,Z125,AE125,AJ125,AN125,AR125,AV125)</f>
        <v>792</v>
      </c>
      <c r="F125" s="268">
        <f>SUM(I125,L125,O125,R125,U125,X125,AA125,AF125,AK125,AO125,AS125,AW125)</f>
        <v>0</v>
      </c>
      <c r="G125" s="276">
        <f>SUM(F125/E125*100)</f>
        <v>0</v>
      </c>
      <c r="H125" s="431"/>
      <c r="I125" s="431"/>
      <c r="J125" s="432"/>
      <c r="K125" s="431"/>
      <c r="L125" s="431"/>
      <c r="M125" s="431"/>
      <c r="N125" s="431"/>
      <c r="O125" s="431"/>
      <c r="P125" s="433"/>
      <c r="Q125" s="514"/>
      <c r="R125" s="514"/>
      <c r="S125" s="514"/>
      <c r="T125" s="514"/>
      <c r="U125" s="514"/>
      <c r="V125" s="514"/>
      <c r="W125" s="514"/>
      <c r="X125" s="514"/>
      <c r="Y125" s="514"/>
      <c r="Z125" s="663"/>
      <c r="AA125" s="653"/>
      <c r="AB125" s="654"/>
      <c r="AC125" s="663"/>
      <c r="AD125" s="664"/>
      <c r="AE125" s="663"/>
      <c r="AF125" s="653"/>
      <c r="AG125" s="654"/>
      <c r="AH125" s="655"/>
      <c r="AI125" s="664"/>
      <c r="AJ125" s="663"/>
      <c r="AK125" s="653"/>
      <c r="AL125" s="655"/>
      <c r="AM125" s="664"/>
      <c r="AN125" s="326"/>
      <c r="AO125" s="326"/>
      <c r="AP125" s="326"/>
      <c r="AQ125" s="326"/>
      <c r="AR125" s="326"/>
      <c r="AS125" s="326"/>
      <c r="AT125" s="326"/>
      <c r="AU125" s="326"/>
      <c r="AV125" s="327">
        <v>792</v>
      </c>
      <c r="AW125" s="327"/>
      <c r="AX125" s="326">
        <f>SUM(AW125/AV125*100)</f>
        <v>0</v>
      </c>
      <c r="AY125" s="204"/>
    </row>
    <row r="126" spans="1:52" ht="89.25" customHeight="1">
      <c r="A126" s="202"/>
      <c r="B126" s="1074"/>
      <c r="C126" s="1077"/>
      <c r="D126" s="206" t="s">
        <v>259</v>
      </c>
      <c r="E126" s="268">
        <f>SUM(H126,K126,N126,Q126,T126,W126,Z126,AE126,AJ126,AN126,AR126,AV126)</f>
        <v>0</v>
      </c>
      <c r="F126" s="268">
        <f>SUM(I126,L126,O126,R126,U126,X126,AA126,AF126,AK126,AO126,AS126,AW126)</f>
        <v>0</v>
      </c>
      <c r="G126" s="276" t="e">
        <f>SUM(F126/E126*100)</f>
        <v>#DIV/0!</v>
      </c>
      <c r="H126" s="434"/>
      <c r="I126" s="434"/>
      <c r="J126" s="435"/>
      <c r="K126" s="434"/>
      <c r="L126" s="434"/>
      <c r="M126" s="434"/>
      <c r="N126" s="434"/>
      <c r="O126" s="434"/>
      <c r="P126" s="436"/>
      <c r="Q126" s="515"/>
      <c r="R126" s="515"/>
      <c r="S126" s="515"/>
      <c r="T126" s="515"/>
      <c r="U126" s="515"/>
      <c r="V126" s="515"/>
      <c r="W126" s="515"/>
      <c r="X126" s="515"/>
      <c r="Y126" s="515"/>
      <c r="Z126" s="656"/>
      <c r="AA126" s="657"/>
      <c r="AB126" s="658"/>
      <c r="AC126" s="656"/>
      <c r="AD126" s="665"/>
      <c r="AE126" s="656"/>
      <c r="AF126" s="657"/>
      <c r="AG126" s="658"/>
      <c r="AH126" s="659"/>
      <c r="AI126" s="665"/>
      <c r="AJ126" s="656"/>
      <c r="AK126" s="657"/>
      <c r="AL126" s="659"/>
      <c r="AM126" s="665"/>
      <c r="AN126" s="326"/>
      <c r="AO126" s="326"/>
      <c r="AP126" s="326"/>
      <c r="AQ126" s="326"/>
      <c r="AR126" s="326"/>
      <c r="AS126" s="326"/>
      <c r="AT126" s="326"/>
      <c r="AU126" s="326"/>
      <c r="AV126" s="327">
        <v>0</v>
      </c>
      <c r="AW126" s="326">
        <v>0</v>
      </c>
      <c r="AX126" s="326" t="e">
        <f>SUM(AW126/AV126*100)</f>
        <v>#DIV/0!</v>
      </c>
      <c r="AY126" s="204"/>
    </row>
    <row r="127" spans="1:52" ht="21.75" customHeight="1">
      <c r="A127" s="202"/>
      <c r="B127" s="1074"/>
      <c r="C127" s="1077"/>
      <c r="D127" s="206" t="s">
        <v>252</v>
      </c>
      <c r="E127" s="236"/>
      <c r="F127" s="236"/>
      <c r="G127" s="235"/>
      <c r="H127" s="434"/>
      <c r="I127" s="434"/>
      <c r="J127" s="435"/>
      <c r="K127" s="434"/>
      <c r="L127" s="434"/>
      <c r="M127" s="434"/>
      <c r="N127" s="434"/>
      <c r="O127" s="434"/>
      <c r="P127" s="436"/>
      <c r="Q127" s="515"/>
      <c r="R127" s="515"/>
      <c r="S127" s="515"/>
      <c r="T127" s="515"/>
      <c r="U127" s="515"/>
      <c r="V127" s="515"/>
      <c r="W127" s="515"/>
      <c r="X127" s="515"/>
      <c r="Y127" s="515"/>
      <c r="Z127" s="656"/>
      <c r="AA127" s="657"/>
      <c r="AB127" s="658"/>
      <c r="AC127" s="656"/>
      <c r="AD127" s="665"/>
      <c r="AE127" s="656"/>
      <c r="AF127" s="657"/>
      <c r="AG127" s="658"/>
      <c r="AH127" s="659"/>
      <c r="AI127" s="665"/>
      <c r="AJ127" s="656"/>
      <c r="AK127" s="657"/>
      <c r="AL127" s="659"/>
      <c r="AM127" s="665"/>
      <c r="AN127" s="326"/>
      <c r="AO127" s="326"/>
      <c r="AP127" s="326"/>
      <c r="AQ127" s="326"/>
      <c r="AR127" s="326"/>
      <c r="AS127" s="326"/>
      <c r="AT127" s="326"/>
      <c r="AU127" s="326"/>
      <c r="AV127" s="326"/>
      <c r="AW127" s="326"/>
      <c r="AX127" s="326"/>
      <c r="AY127" s="204"/>
    </row>
    <row r="128" spans="1:52" ht="36" customHeight="1">
      <c r="A128" s="207"/>
      <c r="B128" s="1075"/>
      <c r="C128" s="1078"/>
      <c r="D128" s="208" t="s">
        <v>7</v>
      </c>
      <c r="E128" s="233"/>
      <c r="F128" s="233"/>
      <c r="G128" s="234"/>
      <c r="H128" s="428"/>
      <c r="I128" s="428"/>
      <c r="J128" s="429"/>
      <c r="K128" s="428"/>
      <c r="L128" s="428"/>
      <c r="M128" s="428"/>
      <c r="N128" s="428"/>
      <c r="O128" s="428"/>
      <c r="P128" s="430"/>
      <c r="Q128" s="513"/>
      <c r="R128" s="513"/>
      <c r="S128" s="513"/>
      <c r="T128" s="513"/>
      <c r="U128" s="513"/>
      <c r="V128" s="513"/>
      <c r="W128" s="513"/>
      <c r="X128" s="513"/>
      <c r="Y128" s="513"/>
      <c r="Z128" s="661"/>
      <c r="AA128" s="650"/>
      <c r="AB128" s="651"/>
      <c r="AC128" s="661"/>
      <c r="AD128" s="662"/>
      <c r="AE128" s="661"/>
      <c r="AF128" s="650"/>
      <c r="AG128" s="651"/>
      <c r="AH128" s="652"/>
      <c r="AI128" s="662"/>
      <c r="AJ128" s="661"/>
      <c r="AK128" s="650"/>
      <c r="AL128" s="652"/>
      <c r="AM128" s="662"/>
      <c r="AN128" s="326"/>
      <c r="AO128" s="326"/>
      <c r="AP128" s="326"/>
      <c r="AQ128" s="326"/>
      <c r="AR128" s="326"/>
      <c r="AS128" s="326"/>
      <c r="AT128" s="326"/>
      <c r="AU128" s="326"/>
      <c r="AV128" s="326"/>
      <c r="AW128" s="326"/>
      <c r="AX128" s="326"/>
      <c r="AY128" s="209"/>
    </row>
    <row r="129" spans="1:52" ht="15.6">
      <c r="A129" s="200" t="s">
        <v>318</v>
      </c>
      <c r="B129" s="1073" t="s">
        <v>411</v>
      </c>
      <c r="C129" s="1076" t="s">
        <v>281</v>
      </c>
      <c r="D129" s="201" t="s">
        <v>5</v>
      </c>
      <c r="E129" s="270">
        <f>SUM(H129,K129,N129,Q129,T129,W129,Z129,AE129,AJ129,AN129,AR129,AV129)</f>
        <v>1744</v>
      </c>
      <c r="F129" s="270">
        <f>SUM(I129,L129,O129,R129,U129,X129,AC129,AH129,AL129,AP129,AT129,AW129)</f>
        <v>1307.9131199999999</v>
      </c>
      <c r="G129" s="276">
        <f>SUM(F129/E129*100)</f>
        <v>74.995018348623859</v>
      </c>
      <c r="H129" s="428">
        <v>0</v>
      </c>
      <c r="I129" s="428"/>
      <c r="J129" s="442" t="e">
        <f>SUM(I129/H129*100%)</f>
        <v>#DIV/0!</v>
      </c>
      <c r="K129" s="573">
        <v>145.32368</v>
      </c>
      <c r="L129" s="573">
        <v>145.32368</v>
      </c>
      <c r="M129" s="393">
        <f>SUM(L129/K129*100%)</f>
        <v>1</v>
      </c>
      <c r="N129" s="573">
        <v>145.32368</v>
      </c>
      <c r="O129" s="573">
        <v>145.32368</v>
      </c>
      <c r="P129" s="393">
        <f>SUM(O129/N129*100%)</f>
        <v>1</v>
      </c>
      <c r="Q129" s="522">
        <v>145.32368</v>
      </c>
      <c r="R129" s="522">
        <v>145.32368</v>
      </c>
      <c r="S129" s="519">
        <f>SUM(R129/Q129*100)</f>
        <v>100</v>
      </c>
      <c r="T129" s="522">
        <v>145.32368</v>
      </c>
      <c r="U129" s="522">
        <v>145.32368</v>
      </c>
      <c r="V129" s="579">
        <f>SUM(U129/T129*100)</f>
        <v>100</v>
      </c>
      <c r="W129" s="522">
        <v>145.32368</v>
      </c>
      <c r="X129" s="522">
        <v>145.32368</v>
      </c>
      <c r="Y129" s="519">
        <f>SUM(X129/W129*100)</f>
        <v>100</v>
      </c>
      <c r="Z129" s="682">
        <v>145.32368</v>
      </c>
      <c r="AA129" s="682"/>
      <c r="AB129" s="682"/>
      <c r="AC129" s="682">
        <v>145.32368</v>
      </c>
      <c r="AD129" s="685">
        <f>SUM(AC129/Z129*100)</f>
        <v>100</v>
      </c>
      <c r="AE129" s="682">
        <v>145.32368</v>
      </c>
      <c r="AF129" s="682"/>
      <c r="AG129" s="682"/>
      <c r="AH129" s="682">
        <v>145.32368</v>
      </c>
      <c r="AI129" s="685">
        <f>SUM(AH129/AE129*100)</f>
        <v>100</v>
      </c>
      <c r="AJ129" s="682">
        <v>145.32368</v>
      </c>
      <c r="AK129" s="683"/>
      <c r="AL129" s="682">
        <v>145.32368</v>
      </c>
      <c r="AM129" s="685">
        <f>SUM(AL129/AJ129*100)</f>
        <v>100</v>
      </c>
      <c r="AN129" s="339">
        <v>145.32368</v>
      </c>
      <c r="AO129" s="326"/>
      <c r="AP129" s="339">
        <v>145.32368</v>
      </c>
      <c r="AQ129" s="326">
        <f>SUM(AP129/AN129*100)</f>
        <v>100</v>
      </c>
      <c r="AR129" s="339">
        <v>145.32368</v>
      </c>
      <c r="AS129" s="326"/>
      <c r="AT129" s="339"/>
      <c r="AU129" s="326">
        <f>SUM(AT129/AR129*100)</f>
        <v>0</v>
      </c>
      <c r="AV129" s="339">
        <v>290.76319999999998</v>
      </c>
      <c r="AW129" s="894"/>
      <c r="AX129" s="326">
        <f>SUM(AW129/AV129*100)</f>
        <v>0</v>
      </c>
      <c r="AY129" s="204"/>
      <c r="AZ129" s="118" t="s">
        <v>434</v>
      </c>
    </row>
    <row r="130" spans="1:52" ht="33.75" customHeight="1">
      <c r="A130" s="202"/>
      <c r="B130" s="1074"/>
      <c r="C130" s="1077"/>
      <c r="D130" s="203" t="s">
        <v>1</v>
      </c>
      <c r="E130" s="270"/>
      <c r="F130" s="270"/>
      <c r="G130" s="276"/>
      <c r="H130" s="428"/>
      <c r="I130" s="428"/>
      <c r="J130" s="442"/>
      <c r="K130" s="573"/>
      <c r="L130" s="573"/>
      <c r="M130" s="393"/>
      <c r="N130" s="573"/>
      <c r="O130" s="573"/>
      <c r="P130" s="393"/>
      <c r="Q130" s="522"/>
      <c r="R130" s="513"/>
      <c r="S130" s="519"/>
      <c r="T130" s="522"/>
      <c r="U130" s="522"/>
      <c r="V130" s="519"/>
      <c r="W130" s="522"/>
      <c r="X130" s="522"/>
      <c r="Y130" s="519"/>
      <c r="Z130" s="682"/>
      <c r="AA130" s="683"/>
      <c r="AB130" s="684"/>
      <c r="AC130" s="682"/>
      <c r="AD130" s="685"/>
      <c r="AE130" s="682"/>
      <c r="AF130" s="683"/>
      <c r="AG130" s="684"/>
      <c r="AH130" s="682"/>
      <c r="AI130" s="685"/>
      <c r="AJ130" s="682"/>
      <c r="AK130" s="683"/>
      <c r="AL130" s="682"/>
      <c r="AM130" s="685"/>
      <c r="AN130" s="339"/>
      <c r="AO130" s="326"/>
      <c r="AP130" s="339"/>
      <c r="AQ130" s="326"/>
      <c r="AR130" s="339"/>
      <c r="AS130" s="326"/>
      <c r="AT130" s="326"/>
      <c r="AU130" s="326"/>
      <c r="AV130" s="339"/>
      <c r="AW130" s="894"/>
      <c r="AX130" s="326"/>
      <c r="AY130" s="204"/>
      <c r="AZ130" s="911" t="s">
        <v>433</v>
      </c>
    </row>
    <row r="131" spans="1:52" ht="33.75" customHeight="1">
      <c r="A131" s="202"/>
      <c r="B131" s="1074"/>
      <c r="C131" s="1077"/>
      <c r="D131" s="205" t="s">
        <v>357</v>
      </c>
      <c r="E131" s="270"/>
      <c r="F131" s="270"/>
      <c r="G131" s="276"/>
      <c r="H131" s="428"/>
      <c r="I131" s="428"/>
      <c r="J131" s="442"/>
      <c r="K131" s="573"/>
      <c r="L131" s="573"/>
      <c r="M131" s="393"/>
      <c r="N131" s="573"/>
      <c r="O131" s="573"/>
      <c r="P131" s="393"/>
      <c r="Q131" s="522"/>
      <c r="R131" s="513"/>
      <c r="S131" s="519"/>
      <c r="T131" s="522"/>
      <c r="U131" s="522"/>
      <c r="V131" s="519"/>
      <c r="W131" s="522"/>
      <c r="X131" s="522"/>
      <c r="Y131" s="519"/>
      <c r="Z131" s="682"/>
      <c r="AA131" s="683"/>
      <c r="AB131" s="684"/>
      <c r="AC131" s="682"/>
      <c r="AD131" s="685"/>
      <c r="AE131" s="682"/>
      <c r="AF131" s="683"/>
      <c r="AG131" s="684"/>
      <c r="AH131" s="682"/>
      <c r="AI131" s="685"/>
      <c r="AJ131" s="682"/>
      <c r="AK131" s="683"/>
      <c r="AL131" s="682"/>
      <c r="AM131" s="685"/>
      <c r="AN131" s="339"/>
      <c r="AO131" s="326"/>
      <c r="AP131" s="339"/>
      <c r="AQ131" s="326"/>
      <c r="AR131" s="339"/>
      <c r="AS131" s="326"/>
      <c r="AT131" s="326"/>
      <c r="AU131" s="326"/>
      <c r="AV131" s="339"/>
      <c r="AW131" s="894"/>
      <c r="AX131" s="326"/>
      <c r="AY131" s="204"/>
    </row>
    <row r="132" spans="1:52" ht="15.6">
      <c r="A132" s="202"/>
      <c r="B132" s="1074"/>
      <c r="C132" s="1077"/>
      <c r="D132" s="206" t="s">
        <v>251</v>
      </c>
      <c r="E132" s="270">
        <f>SUM(H132,K132,N132,Q132,T132,W132,Z132,AE132,AJ132,AN132,AR132,AV132)</f>
        <v>1744</v>
      </c>
      <c r="F132" s="270">
        <f>SUM(I132,L132,O132,R132,U132,X132,AC132,AH132,AL132,AP132,AT132,AW132)</f>
        <v>1307.9131199999999</v>
      </c>
      <c r="G132" s="276">
        <f>SUM(F132/E132*100)</f>
        <v>74.995018348623859</v>
      </c>
      <c r="H132" s="428">
        <v>0</v>
      </c>
      <c r="I132" s="428"/>
      <c r="J132" s="442" t="e">
        <f>SUM(I132/H132*100%)</f>
        <v>#DIV/0!</v>
      </c>
      <c r="K132" s="573">
        <v>145.32368</v>
      </c>
      <c r="L132" s="573">
        <v>145.32368</v>
      </c>
      <c r="M132" s="393">
        <f>SUM(L132/K132*100%)</f>
        <v>1</v>
      </c>
      <c r="N132" s="573">
        <v>145.32368</v>
      </c>
      <c r="O132" s="573">
        <v>145.32368</v>
      </c>
      <c r="P132" s="393">
        <f>SUM(O132/N132*100%)</f>
        <v>1</v>
      </c>
      <c r="Q132" s="522">
        <v>145.32368</v>
      </c>
      <c r="R132" s="522">
        <v>145.32368</v>
      </c>
      <c r="S132" s="519">
        <f>SUM(R132/Q132*100)</f>
        <v>100</v>
      </c>
      <c r="T132" s="522">
        <v>145.32368</v>
      </c>
      <c r="U132" s="522">
        <v>145.32368</v>
      </c>
      <c r="V132" s="579">
        <f>SUM(U132/T132*100)</f>
        <v>100</v>
      </c>
      <c r="W132" s="522">
        <v>145.32368</v>
      </c>
      <c r="X132" s="522">
        <v>145.32368</v>
      </c>
      <c r="Y132" s="519">
        <f>SUM(X132/W132*100)</f>
        <v>100</v>
      </c>
      <c r="Z132" s="682">
        <v>145.32368</v>
      </c>
      <c r="AA132" s="682"/>
      <c r="AB132" s="682"/>
      <c r="AC132" s="682">
        <v>145.32368</v>
      </c>
      <c r="AD132" s="685">
        <f>SUM(AC132/Z132*100)</f>
        <v>100</v>
      </c>
      <c r="AE132" s="682">
        <v>145.32368</v>
      </c>
      <c r="AF132" s="682"/>
      <c r="AG132" s="682"/>
      <c r="AH132" s="682">
        <v>145.32368</v>
      </c>
      <c r="AI132" s="685">
        <f>SUM(AH132/AE132*100)</f>
        <v>100</v>
      </c>
      <c r="AJ132" s="682">
        <v>145.32368</v>
      </c>
      <c r="AK132" s="683"/>
      <c r="AL132" s="682">
        <v>145.32368</v>
      </c>
      <c r="AM132" s="685">
        <f>SUM(AL132/AJ132*100)</f>
        <v>100</v>
      </c>
      <c r="AN132" s="339">
        <v>145.32368</v>
      </c>
      <c r="AO132" s="326"/>
      <c r="AP132" s="339">
        <v>145.32368</v>
      </c>
      <c r="AQ132" s="326">
        <f>SUM(AP132/AN132*100)</f>
        <v>100</v>
      </c>
      <c r="AR132" s="339">
        <v>145.32368</v>
      </c>
      <c r="AS132" s="326"/>
      <c r="AT132" s="339"/>
      <c r="AU132" s="326">
        <f>SUM(AT132/AR132*100)</f>
        <v>0</v>
      </c>
      <c r="AV132" s="339">
        <v>290.76319999999998</v>
      </c>
      <c r="AW132" s="894"/>
      <c r="AX132" s="326">
        <f>SUM(AW132/AV132*100)</f>
        <v>0</v>
      </c>
      <c r="AY132" s="204"/>
    </row>
    <row r="133" spans="1:52" ht="83.25" customHeight="1">
      <c r="A133" s="202"/>
      <c r="B133" s="1074"/>
      <c r="C133" s="1077"/>
      <c r="D133" s="206" t="s">
        <v>259</v>
      </c>
      <c r="E133" s="268">
        <f>SUM(H133,K133,N133,Q133,T133,W133,Z133,AE133,AJ133,AN133,AR133,AV133)</f>
        <v>0</v>
      </c>
      <c r="F133" s="270">
        <f>SUM(I133,L133,O133,R133,U133,X133,AC133,AH133,AL133,AP133,AT133,AW133)</f>
        <v>0</v>
      </c>
      <c r="G133" s="276" t="e">
        <f>SUM(F133/E133*100)</f>
        <v>#DIV/0!</v>
      </c>
      <c r="H133" s="428">
        <v>0</v>
      </c>
      <c r="I133" s="428"/>
      <c r="J133" s="442" t="e">
        <f>SUM(I133/H133*100%)</f>
        <v>#DIV/0!</v>
      </c>
      <c r="K133" s="573"/>
      <c r="L133" s="573"/>
      <c r="M133" s="393" t="e">
        <f>SUM(L133/K133*100%)</f>
        <v>#DIV/0!</v>
      </c>
      <c r="N133" s="573"/>
      <c r="O133" s="573"/>
      <c r="P133" s="393" t="e">
        <f>SUM(O133/N133*100%)</f>
        <v>#DIV/0!</v>
      </c>
      <c r="Q133" s="522"/>
      <c r="R133" s="522"/>
      <c r="S133" s="519" t="e">
        <f>SUM(R133/Q133*100)</f>
        <v>#DIV/0!</v>
      </c>
      <c r="T133" s="522"/>
      <c r="U133" s="522"/>
      <c r="V133" s="579" t="e">
        <f>SUM(U133/T133*100)</f>
        <v>#DIV/0!</v>
      </c>
      <c r="W133" s="522"/>
      <c r="X133" s="522"/>
      <c r="Y133" s="519" t="e">
        <f>SUM(X133/W133*100)</f>
        <v>#DIV/0!</v>
      </c>
      <c r="Z133" s="682"/>
      <c r="AA133" s="682"/>
      <c r="AB133" s="682"/>
      <c r="AC133" s="682"/>
      <c r="AD133" s="685" t="e">
        <f>SUM(AC133/Z133*100)</f>
        <v>#DIV/0!</v>
      </c>
      <c r="AE133" s="682"/>
      <c r="AF133" s="682"/>
      <c r="AG133" s="682"/>
      <c r="AH133" s="682"/>
      <c r="AI133" s="685" t="e">
        <f>SUM(AH133/AE133*100)</f>
        <v>#DIV/0!</v>
      </c>
      <c r="AJ133" s="682"/>
      <c r="AK133" s="683"/>
      <c r="AL133" s="682"/>
      <c r="AM133" s="685" t="e">
        <f>SUM(AL133/AJ133*100)</f>
        <v>#DIV/0!</v>
      </c>
      <c r="AN133" s="339"/>
      <c r="AO133" s="326"/>
      <c r="AP133" s="339"/>
      <c r="AQ133" s="326" t="e">
        <f>SUM(AP133/AN133*100)</f>
        <v>#DIV/0!</v>
      </c>
      <c r="AR133" s="339"/>
      <c r="AS133" s="326"/>
      <c r="AT133" s="339"/>
      <c r="AU133" s="326" t="e">
        <f>SUM(AT133/AR133*100)</f>
        <v>#DIV/0!</v>
      </c>
      <c r="AV133" s="339"/>
      <c r="AW133" s="339"/>
      <c r="AX133" s="326" t="e">
        <f>SUM(AW133/AV133*100)</f>
        <v>#DIV/0!</v>
      </c>
      <c r="AY133" s="204"/>
    </row>
    <row r="134" spans="1:52" ht="15.6">
      <c r="A134" s="202"/>
      <c r="B134" s="1074"/>
      <c r="C134" s="1077"/>
      <c r="D134" s="206" t="s">
        <v>252</v>
      </c>
      <c r="E134" s="232"/>
      <c r="F134" s="232"/>
      <c r="G134" s="239"/>
      <c r="H134" s="428"/>
      <c r="I134" s="428"/>
      <c r="J134" s="429"/>
      <c r="K134" s="428"/>
      <c r="L134" s="428"/>
      <c r="M134" s="428"/>
      <c r="N134" s="428"/>
      <c r="O134" s="428"/>
      <c r="P134" s="437"/>
      <c r="Q134" s="513"/>
      <c r="R134" s="513"/>
      <c r="S134" s="513"/>
      <c r="T134" s="513"/>
      <c r="U134" s="513"/>
      <c r="V134" s="513"/>
      <c r="W134" s="513"/>
      <c r="X134" s="513"/>
      <c r="Y134" s="513"/>
      <c r="Z134" s="661"/>
      <c r="AA134" s="666"/>
      <c r="AB134" s="667"/>
      <c r="AC134" s="661"/>
      <c r="AD134" s="668"/>
      <c r="AE134" s="661"/>
      <c r="AF134" s="666"/>
      <c r="AG134" s="667"/>
      <c r="AH134" s="652"/>
      <c r="AI134" s="668"/>
      <c r="AJ134" s="661"/>
      <c r="AK134" s="666"/>
      <c r="AL134" s="652"/>
      <c r="AM134" s="668"/>
      <c r="AN134" s="326"/>
      <c r="AO134" s="326"/>
      <c r="AP134" s="326"/>
      <c r="AQ134" s="326"/>
      <c r="AR134" s="326"/>
      <c r="AS134" s="326"/>
      <c r="AT134" s="326"/>
      <c r="AU134" s="326"/>
      <c r="AV134" s="326"/>
      <c r="AW134" s="326"/>
      <c r="AX134" s="326"/>
      <c r="AY134" s="204"/>
    </row>
    <row r="135" spans="1:52" ht="33.75" customHeight="1">
      <c r="A135" s="202"/>
      <c r="B135" s="1075"/>
      <c r="C135" s="1078"/>
      <c r="D135" s="208" t="s">
        <v>7</v>
      </c>
      <c r="E135" s="232"/>
      <c r="F135" s="232"/>
      <c r="G135" s="239"/>
      <c r="H135" s="428"/>
      <c r="I135" s="428"/>
      <c r="J135" s="429"/>
      <c r="K135" s="428"/>
      <c r="L135" s="428"/>
      <c r="M135" s="428"/>
      <c r="N135" s="428"/>
      <c r="O135" s="428"/>
      <c r="P135" s="437"/>
      <c r="Q135" s="513"/>
      <c r="R135" s="513"/>
      <c r="S135" s="513"/>
      <c r="T135" s="513"/>
      <c r="U135" s="513"/>
      <c r="V135" s="513"/>
      <c r="W135" s="513"/>
      <c r="X135" s="513"/>
      <c r="Y135" s="513"/>
      <c r="Z135" s="661"/>
      <c r="AA135" s="666"/>
      <c r="AB135" s="667"/>
      <c r="AC135" s="661"/>
      <c r="AD135" s="668"/>
      <c r="AE135" s="874"/>
      <c r="AF135" s="666"/>
      <c r="AG135" s="667"/>
      <c r="AH135" s="652"/>
      <c r="AI135" s="668"/>
      <c r="AJ135" s="661"/>
      <c r="AK135" s="666"/>
      <c r="AL135" s="652"/>
      <c r="AM135" s="668"/>
      <c r="AN135" s="326"/>
      <c r="AO135" s="326"/>
      <c r="AP135" s="326"/>
      <c r="AQ135" s="326"/>
      <c r="AR135" s="326"/>
      <c r="AS135" s="326"/>
      <c r="AT135" s="326"/>
      <c r="AU135" s="326"/>
      <c r="AV135" s="326"/>
      <c r="AW135" s="326"/>
      <c r="AX135" s="326"/>
      <c r="AY135" s="204"/>
    </row>
    <row r="136" spans="1:52" ht="18.75" customHeight="1">
      <c r="A136" s="200" t="s">
        <v>319</v>
      </c>
      <c r="B136" s="1085" t="s">
        <v>420</v>
      </c>
      <c r="C136" s="1076" t="s">
        <v>281</v>
      </c>
      <c r="D136" s="201" t="s">
        <v>5</v>
      </c>
      <c r="E136" s="270">
        <f>SUM(H136,K136,N136,Q136,T136,W136,Z136,AE136,AJ136,AN136,AR136,AV136)</f>
        <v>66.53</v>
      </c>
      <c r="F136" s="953">
        <f>SUM(I136,L136,O136,R136,U136,X136,AC136,AH136,AL136,AP136,AT136,AW136)</f>
        <v>55.596250000000005</v>
      </c>
      <c r="G136" s="276">
        <f>SUM(F136/E136*100)</f>
        <v>83.565684653539762</v>
      </c>
      <c r="H136" s="576">
        <v>0</v>
      </c>
      <c r="I136" s="576"/>
      <c r="J136" s="393" t="e">
        <f>SUM(I136/H136*100%)</f>
        <v>#DIV/0!</v>
      </c>
      <c r="K136" s="576"/>
      <c r="L136" s="576"/>
      <c r="M136" s="393" t="e">
        <f>SUM(L136/K136*100%)</f>
        <v>#DIV/0!</v>
      </c>
      <c r="N136" s="576">
        <v>0.8125</v>
      </c>
      <c r="O136" s="576">
        <v>0.8125</v>
      </c>
      <c r="P136" s="393">
        <f>SUM(O136/N136*100%)</f>
        <v>1</v>
      </c>
      <c r="Q136" s="575">
        <v>0.09</v>
      </c>
      <c r="R136" s="575">
        <v>0.09</v>
      </c>
      <c r="S136" s="519">
        <f>SUM(R136/Q136*100)</f>
        <v>100</v>
      </c>
      <c r="T136" s="921">
        <v>0.8125</v>
      </c>
      <c r="U136" s="921">
        <v>0.8125</v>
      </c>
      <c r="V136" s="509">
        <f>SUM(U136/T136*100%)</f>
        <v>1</v>
      </c>
      <c r="W136" s="522">
        <v>10</v>
      </c>
      <c r="X136" s="936">
        <v>0.23799999999999999</v>
      </c>
      <c r="Y136" s="509">
        <f>SUM(X136/W136*100%)</f>
        <v>2.3799999999999998E-2</v>
      </c>
      <c r="Z136" s="914">
        <v>6.0049999999999999</v>
      </c>
      <c r="AA136" s="944"/>
      <c r="AB136" s="945"/>
      <c r="AC136" s="946">
        <v>1.5693999999999999</v>
      </c>
      <c r="AD136" s="695">
        <f>SUM(AC136/Z136*100)</f>
        <v>26.134887593671941</v>
      </c>
      <c r="AE136" s="793">
        <v>0</v>
      </c>
      <c r="AF136" s="687"/>
      <c r="AG136" s="688"/>
      <c r="AH136" s="789">
        <v>20.38635</v>
      </c>
      <c r="AI136" s="685" t="e">
        <f>SUM(AH136/AE136*100)</f>
        <v>#DIV/0!</v>
      </c>
      <c r="AJ136" s="793">
        <v>20</v>
      </c>
      <c r="AK136" s="646"/>
      <c r="AL136" s="789">
        <v>18.307500000000001</v>
      </c>
      <c r="AM136" s="695">
        <f>SUM(AL136/AJ136*100)</f>
        <v>91.537500000000009</v>
      </c>
      <c r="AN136" s="339">
        <v>13.38</v>
      </c>
      <c r="AO136" s="325"/>
      <c r="AP136" s="339">
        <v>13.38</v>
      </c>
      <c r="AQ136" s="325">
        <f>SUM(AP136/AN136*100)</f>
        <v>100</v>
      </c>
      <c r="AR136" s="900">
        <v>1.00875</v>
      </c>
      <c r="AS136" s="899"/>
      <c r="AT136" s="900"/>
      <c r="AU136" s="327">
        <f>SUM(AT136/AR136*100)</f>
        <v>0</v>
      </c>
      <c r="AV136" s="333">
        <v>14.421250000000001</v>
      </c>
      <c r="AW136" s="898"/>
      <c r="AX136" s="327">
        <f>SUM(AW136/AV136*100)</f>
        <v>0</v>
      </c>
      <c r="AY136" s="813"/>
    </row>
    <row r="137" spans="1:52" ht="47.25" customHeight="1">
      <c r="A137" s="202"/>
      <c r="B137" s="1086"/>
      <c r="C137" s="1077"/>
      <c r="D137" s="203" t="s">
        <v>1</v>
      </c>
      <c r="E137" s="270"/>
      <c r="F137" s="953"/>
      <c r="G137" s="276"/>
      <c r="H137" s="443"/>
      <c r="I137" s="443"/>
      <c r="J137" s="393"/>
      <c r="K137" s="576"/>
      <c r="L137" s="573"/>
      <c r="M137" s="393"/>
      <c r="N137" s="443"/>
      <c r="O137" s="443"/>
      <c r="P137" s="393"/>
      <c r="Q137" s="575"/>
      <c r="R137" s="575"/>
      <c r="S137" s="513"/>
      <c r="T137" s="512"/>
      <c r="U137" s="512"/>
      <c r="V137" s="509"/>
      <c r="W137" s="522"/>
      <c r="X137" s="936"/>
      <c r="Y137" s="509"/>
      <c r="Z137" s="914"/>
      <c r="AA137" s="650"/>
      <c r="AB137" s="651"/>
      <c r="AC137" s="661"/>
      <c r="AD137" s="695"/>
      <c r="AE137" s="951"/>
      <c r="AF137" s="650"/>
      <c r="AG137" s="651"/>
      <c r="AH137" s="648"/>
      <c r="AI137" s="685"/>
      <c r="AJ137" s="793"/>
      <c r="AK137" s="650"/>
      <c r="AL137" s="789"/>
      <c r="AM137" s="695"/>
      <c r="AN137" s="339"/>
      <c r="AO137" s="326"/>
      <c r="AP137" s="333"/>
      <c r="AQ137" s="325"/>
      <c r="AR137" s="900"/>
      <c r="AS137" s="900"/>
      <c r="AT137" s="900"/>
      <c r="AU137" s="326"/>
      <c r="AV137" s="333"/>
      <c r="AW137" s="898"/>
      <c r="AX137" s="327"/>
      <c r="AY137" s="1072"/>
    </row>
    <row r="138" spans="1:52" ht="31.5" customHeight="1">
      <c r="A138" s="202"/>
      <c r="B138" s="1086"/>
      <c r="C138" s="1077"/>
      <c r="D138" s="205" t="s">
        <v>357</v>
      </c>
      <c r="E138" s="270"/>
      <c r="F138" s="953"/>
      <c r="G138" s="276"/>
      <c r="H138" s="443"/>
      <c r="I138" s="443"/>
      <c r="J138" s="393"/>
      <c r="K138" s="576"/>
      <c r="L138" s="577"/>
      <c r="M138" s="393"/>
      <c r="N138" s="443"/>
      <c r="O138" s="443"/>
      <c r="P138" s="393"/>
      <c r="Q138" s="575"/>
      <c r="R138" s="575"/>
      <c r="S138" s="514"/>
      <c r="T138" s="512"/>
      <c r="U138" s="512"/>
      <c r="V138" s="509"/>
      <c r="W138" s="522"/>
      <c r="X138" s="936"/>
      <c r="Y138" s="509"/>
      <c r="Z138" s="914"/>
      <c r="AA138" s="653"/>
      <c r="AB138" s="654"/>
      <c r="AC138" s="663"/>
      <c r="AD138" s="695"/>
      <c r="AE138" s="952"/>
      <c r="AF138" s="653"/>
      <c r="AG138" s="654"/>
      <c r="AH138" s="961"/>
      <c r="AI138" s="685"/>
      <c r="AJ138" s="793"/>
      <c r="AK138" s="653"/>
      <c r="AL138" s="789"/>
      <c r="AM138" s="695"/>
      <c r="AN138" s="339"/>
      <c r="AO138" s="326"/>
      <c r="AP138" s="333"/>
      <c r="AQ138" s="325"/>
      <c r="AR138" s="900"/>
      <c r="AS138" s="900"/>
      <c r="AT138" s="899"/>
      <c r="AU138" s="326"/>
      <c r="AV138" s="333"/>
      <c r="AW138" s="898"/>
      <c r="AX138" s="327"/>
      <c r="AY138" s="1072"/>
    </row>
    <row r="139" spans="1:52" ht="21.75" customHeight="1">
      <c r="A139" s="202"/>
      <c r="B139" s="1086"/>
      <c r="C139" s="1077"/>
      <c r="D139" s="206" t="s">
        <v>251</v>
      </c>
      <c r="E139" s="270">
        <f>SUM(H139,K139,N139,Q139,T139,W139,Z139,AE139,AJ139,AN139,AR139,AV139)</f>
        <v>66.53</v>
      </c>
      <c r="F139" s="953">
        <f>SUM(I139,L139,O139,R139,U139,X139,AC139,AH139,AL139,AP139,AT139,AW139)</f>
        <v>55.596250000000005</v>
      </c>
      <c r="G139" s="276">
        <f>SUM(F139/E139*100)</f>
        <v>83.565684653539762</v>
      </c>
      <c r="H139" s="576">
        <v>0</v>
      </c>
      <c r="I139" s="576"/>
      <c r="J139" s="393" t="e">
        <f>SUM(I139/H139*100%)</f>
        <v>#DIV/0!</v>
      </c>
      <c r="K139" s="576"/>
      <c r="L139" s="576"/>
      <c r="M139" s="393" t="e">
        <f>SUM(L139/K139*100%)</f>
        <v>#DIV/0!</v>
      </c>
      <c r="N139" s="576">
        <v>0.8125</v>
      </c>
      <c r="O139" s="576">
        <v>0.8125</v>
      </c>
      <c r="P139" s="393">
        <f>SUM(O139/N139*100%)</f>
        <v>1</v>
      </c>
      <c r="Q139" s="575">
        <v>0.09</v>
      </c>
      <c r="R139" s="575">
        <v>0.09</v>
      </c>
      <c r="S139" s="519">
        <f>SUM(R139/Q139*100)</f>
        <v>100</v>
      </c>
      <c r="T139" s="921">
        <v>0.8125</v>
      </c>
      <c r="U139" s="921">
        <v>0.8125</v>
      </c>
      <c r="V139" s="509">
        <f>SUM(U139/T139*100%)</f>
        <v>1</v>
      </c>
      <c r="W139" s="522">
        <v>10</v>
      </c>
      <c r="X139" s="936">
        <v>0.23799999999999999</v>
      </c>
      <c r="Y139" s="509">
        <f>SUM(X139/W139*100%)</f>
        <v>2.3799999999999998E-2</v>
      </c>
      <c r="Z139" s="914">
        <v>6.0049999999999999</v>
      </c>
      <c r="AA139" s="944"/>
      <c r="AB139" s="945"/>
      <c r="AC139" s="946">
        <v>1.5693999999999999</v>
      </c>
      <c r="AD139" s="695">
        <f>SUM(AC139/Z139*100)</f>
        <v>26.134887593671941</v>
      </c>
      <c r="AE139" s="793">
        <v>0</v>
      </c>
      <c r="AF139" s="687"/>
      <c r="AG139" s="688"/>
      <c r="AH139" s="789">
        <v>20.38635</v>
      </c>
      <c r="AI139" s="685" t="e">
        <f>SUM(AH139/AE139*100)</f>
        <v>#DIV/0!</v>
      </c>
      <c r="AJ139" s="789">
        <v>20</v>
      </c>
      <c r="AK139" s="646"/>
      <c r="AL139" s="789">
        <v>18.307500000000001</v>
      </c>
      <c r="AM139" s="695">
        <f>SUM(AL139/AJ139*100)</f>
        <v>91.537500000000009</v>
      </c>
      <c r="AN139" s="339">
        <v>13.38</v>
      </c>
      <c r="AO139" s="325"/>
      <c r="AP139" s="339">
        <v>13.38</v>
      </c>
      <c r="AQ139" s="325">
        <f>SUM(AP139/AN139*100)</f>
        <v>100</v>
      </c>
      <c r="AR139" s="900">
        <v>1.00875</v>
      </c>
      <c r="AS139" s="899"/>
      <c r="AT139" s="900"/>
      <c r="AU139" s="327">
        <f>SUM(AT139/AR139*100)</f>
        <v>0</v>
      </c>
      <c r="AV139" s="333">
        <v>14.421250000000001</v>
      </c>
      <c r="AW139" s="898"/>
      <c r="AX139" s="327">
        <f>SUM(AW139/AV139*100)</f>
        <v>0</v>
      </c>
      <c r="AY139" s="1072"/>
    </row>
    <row r="140" spans="1:52" ht="87.75" customHeight="1">
      <c r="A140" s="202"/>
      <c r="B140" s="1086"/>
      <c r="C140" s="1077"/>
      <c r="D140" s="206" t="s">
        <v>259</v>
      </c>
      <c r="E140" s="270">
        <f>SUM(H140,K140,N140,Q140,T140,W140,Z140,AE140,AJ140,AN140,AR140,AV140)</f>
        <v>0</v>
      </c>
      <c r="F140" s="270">
        <f>SUM(I140,L140,O140,R140,U140,X140,AC140,AH140,AL140,AP140,AT140,AW140)</f>
        <v>0</v>
      </c>
      <c r="G140" s="276" t="e">
        <f>SUM(F140/E140*100)</f>
        <v>#DIV/0!</v>
      </c>
      <c r="H140" s="443"/>
      <c r="I140" s="443"/>
      <c r="J140" s="393" t="e">
        <f>SUM(I140/H140*100%)</f>
        <v>#DIV/0!</v>
      </c>
      <c r="K140" s="425"/>
      <c r="L140" s="425"/>
      <c r="M140" s="393" t="e">
        <f>SUM(L140/K140*100%)</f>
        <v>#DIV/0!</v>
      </c>
      <c r="N140" s="425"/>
      <c r="O140" s="425"/>
      <c r="P140" s="393" t="e">
        <f>SUM(O140/N140*100%)</f>
        <v>#DIV/0!</v>
      </c>
      <c r="Q140" s="512"/>
      <c r="R140" s="512"/>
      <c r="S140" s="519" t="e">
        <f>SUM(R140/Q140*100)</f>
        <v>#DIV/0!</v>
      </c>
      <c r="T140" s="512"/>
      <c r="U140" s="512"/>
      <c r="V140" s="509" t="e">
        <f>SUM(U140/T140*100%)</f>
        <v>#DIV/0!</v>
      </c>
      <c r="W140" s="512"/>
      <c r="X140" s="512"/>
      <c r="Y140" s="509" t="e">
        <f>SUM(X140/W140*100%)</f>
        <v>#DIV/0!</v>
      </c>
      <c r="Z140" s="656"/>
      <c r="AA140" s="657"/>
      <c r="AB140" s="658"/>
      <c r="AC140" s="656"/>
      <c r="AD140" s="695" t="e">
        <f>SUM(AC140/Z140*100)</f>
        <v>#DIV/0!</v>
      </c>
      <c r="AE140" s="663"/>
      <c r="AF140" s="657"/>
      <c r="AG140" s="658"/>
      <c r="AH140" s="659"/>
      <c r="AI140" s="685" t="e">
        <f>SUM(AH140/AE140*100)</f>
        <v>#DIV/0!</v>
      </c>
      <c r="AJ140" s="656">
        <v>0</v>
      </c>
      <c r="AK140" s="657"/>
      <c r="AL140" s="659"/>
      <c r="AM140" s="685" t="e">
        <f>SUM(AL140/AJ140*100)</f>
        <v>#DIV/0!</v>
      </c>
      <c r="AN140" s="326"/>
      <c r="AO140" s="326"/>
      <c r="AP140" s="326"/>
      <c r="AR140" s="326"/>
      <c r="AS140" s="326"/>
      <c r="AT140" s="326"/>
      <c r="AU140" s="326"/>
      <c r="AV140" s="894"/>
      <c r="AW140" s="901"/>
      <c r="AX140" s="327" t="e">
        <f>SUM(AW140/AV140*100)</f>
        <v>#DIV/0!</v>
      </c>
      <c r="AY140" s="204"/>
    </row>
    <row r="141" spans="1:52" ht="21.75" customHeight="1">
      <c r="A141" s="202"/>
      <c r="B141" s="1086"/>
      <c r="C141" s="1077"/>
      <c r="D141" s="206" t="s">
        <v>252</v>
      </c>
      <c r="E141" s="236"/>
      <c r="F141" s="236"/>
      <c r="G141" s="235"/>
      <c r="H141" s="434"/>
      <c r="I141" s="434"/>
      <c r="J141" s="435"/>
      <c r="K141" s="434"/>
      <c r="L141" s="434"/>
      <c r="M141" s="434"/>
      <c r="N141" s="434"/>
      <c r="O141" s="434"/>
      <c r="P141" s="436"/>
      <c r="Q141" s="515"/>
      <c r="R141" s="515"/>
      <c r="S141" s="515"/>
      <c r="T141" s="515"/>
      <c r="U141" s="515"/>
      <c r="V141" s="515"/>
      <c r="W141" s="515"/>
      <c r="X141" s="515"/>
      <c r="Y141" s="515"/>
      <c r="Z141" s="656"/>
      <c r="AA141" s="657"/>
      <c r="AB141" s="658"/>
      <c r="AC141" s="656"/>
      <c r="AD141" s="947"/>
      <c r="AE141" s="656"/>
      <c r="AF141" s="657"/>
      <c r="AG141" s="658"/>
      <c r="AH141" s="659"/>
      <c r="AI141" s="665"/>
      <c r="AJ141" s="656"/>
      <c r="AK141" s="657"/>
      <c r="AL141" s="659"/>
      <c r="AM141" s="665"/>
      <c r="AN141" s="326"/>
      <c r="AO141" s="326"/>
      <c r="AP141" s="326"/>
      <c r="AQ141" s="326"/>
      <c r="AR141" s="326"/>
      <c r="AS141" s="326"/>
      <c r="AT141" s="326"/>
      <c r="AU141" s="326"/>
      <c r="AV141" s="326"/>
      <c r="AW141" s="326"/>
      <c r="AX141" s="326"/>
      <c r="AY141" s="204"/>
    </row>
    <row r="142" spans="1:52" ht="33.75" customHeight="1">
      <c r="A142" s="207"/>
      <c r="B142" s="1087"/>
      <c r="C142" s="1078"/>
      <c r="D142" s="208" t="s">
        <v>7</v>
      </c>
      <c r="E142" s="233"/>
      <c r="F142" s="233"/>
      <c r="G142" s="234"/>
      <c r="H142" s="428"/>
      <c r="I142" s="428"/>
      <c r="J142" s="429"/>
      <c r="K142" s="428"/>
      <c r="L142" s="428"/>
      <c r="M142" s="428"/>
      <c r="N142" s="428"/>
      <c r="O142" s="428"/>
      <c r="P142" s="430"/>
      <c r="Q142" s="513"/>
      <c r="R142" s="513"/>
      <c r="S142" s="513"/>
      <c r="T142" s="513"/>
      <c r="U142" s="513"/>
      <c r="V142" s="513"/>
      <c r="W142" s="513"/>
      <c r="X142" s="513"/>
      <c r="Y142" s="513"/>
      <c r="Z142" s="661"/>
      <c r="AA142" s="650"/>
      <c r="AB142" s="651"/>
      <c r="AC142" s="661"/>
      <c r="AD142" s="948"/>
      <c r="AE142" s="661"/>
      <c r="AF142" s="650"/>
      <c r="AG142" s="651"/>
      <c r="AH142" s="652"/>
      <c r="AI142" s="662"/>
      <c r="AJ142" s="661"/>
      <c r="AK142" s="650"/>
      <c r="AL142" s="652"/>
      <c r="AM142" s="662"/>
      <c r="AN142" s="326"/>
      <c r="AO142" s="326"/>
      <c r="AP142" s="326"/>
      <c r="AQ142" s="326"/>
      <c r="AR142" s="326"/>
      <c r="AS142" s="326"/>
      <c r="AT142" s="326"/>
      <c r="AU142" s="326"/>
      <c r="AV142" s="326"/>
      <c r="AW142" s="326"/>
      <c r="AX142" s="326"/>
      <c r="AY142" s="209"/>
    </row>
    <row r="143" spans="1:52" ht="18.75" customHeight="1">
      <c r="A143" s="200" t="s">
        <v>320</v>
      </c>
      <c r="B143" s="1073" t="s">
        <v>310</v>
      </c>
      <c r="C143" s="1076" t="s">
        <v>281</v>
      </c>
      <c r="D143" s="201" t="s">
        <v>5</v>
      </c>
      <c r="E143" s="270">
        <f>SUM(H143,K143,N143,Q143,T143,W143,Z143,AE143,AJ143,AN143,AR143,AV143)</f>
        <v>630</v>
      </c>
      <c r="F143" s="270">
        <f>SUM(I143,L143,O143,R143,U143,X143,AC143,AH143,AL143,AP143,AT143,AW143)</f>
        <v>460</v>
      </c>
      <c r="G143" s="276">
        <f>SUM(F143/E143*100)</f>
        <v>73.015873015873012</v>
      </c>
      <c r="H143" s="458"/>
      <c r="I143" s="458"/>
      <c r="J143" s="393" t="e">
        <f>SUM(I143/H143*100%)</f>
        <v>#DIV/0!</v>
      </c>
      <c r="K143" s="875">
        <v>35</v>
      </c>
      <c r="L143" s="875">
        <v>35</v>
      </c>
      <c r="M143" s="444">
        <f>SUM(L143/K143*100%)</f>
        <v>1</v>
      </c>
      <c r="N143" s="875">
        <v>100</v>
      </c>
      <c r="O143" s="875">
        <v>100</v>
      </c>
      <c r="P143" s="393">
        <f>SUM(O143/N143*100%)</f>
        <v>1</v>
      </c>
      <c r="Q143" s="580">
        <v>95</v>
      </c>
      <c r="R143" s="580">
        <v>95</v>
      </c>
      <c r="S143" s="542">
        <f>SUM(R143/Q143*100)</f>
        <v>100</v>
      </c>
      <c r="T143" s="580">
        <v>15</v>
      </c>
      <c r="U143" s="580">
        <v>15</v>
      </c>
      <c r="V143" s="509">
        <f>SUM(U143/T143*100%)</f>
        <v>1</v>
      </c>
      <c r="W143" s="580">
        <v>30</v>
      </c>
      <c r="X143" s="580">
        <v>30</v>
      </c>
      <c r="Y143" s="509">
        <f>SUM(X143/W143*100%)</f>
        <v>1</v>
      </c>
      <c r="Z143" s="881">
        <v>40</v>
      </c>
      <c r="AA143" s="687"/>
      <c r="AB143" s="688"/>
      <c r="AC143" s="686">
        <v>40</v>
      </c>
      <c r="AD143" s="949">
        <f>SUM(AC143/Z143*100)</f>
        <v>100</v>
      </c>
      <c r="AE143" s="738">
        <v>90</v>
      </c>
      <c r="AF143" s="646"/>
      <c r="AG143" s="647"/>
      <c r="AH143" s="738">
        <v>60</v>
      </c>
      <c r="AI143" s="954">
        <f>SUM(AH143/AE143*100)</f>
        <v>66.666666666666657</v>
      </c>
      <c r="AJ143" s="775">
        <v>50</v>
      </c>
      <c r="AK143" s="646"/>
      <c r="AL143" s="956">
        <v>60</v>
      </c>
      <c r="AM143" s="685">
        <f>SUM(AL143/AJ143*100)</f>
        <v>120</v>
      </c>
      <c r="AN143" s="328">
        <v>25</v>
      </c>
      <c r="AO143" s="326"/>
      <c r="AP143" s="327">
        <v>25</v>
      </c>
      <c r="AQ143" s="326">
        <f>SUM(AP143/AN143*100)</f>
        <v>100</v>
      </c>
      <c r="AR143" s="333">
        <v>75</v>
      </c>
      <c r="AS143" s="325"/>
      <c r="AT143" s="328"/>
      <c r="AU143" s="326">
        <f>SUM(AT143/AR143*100)</f>
        <v>0</v>
      </c>
      <c r="AV143" s="333">
        <v>75</v>
      </c>
      <c r="AW143" s="328"/>
      <c r="AX143" s="327">
        <f>SUM(AW143/AV143*100)</f>
        <v>0</v>
      </c>
      <c r="AY143" s="1073"/>
    </row>
    <row r="144" spans="1:52" ht="31.2">
      <c r="A144" s="202"/>
      <c r="B144" s="1074"/>
      <c r="C144" s="1077"/>
      <c r="D144" s="203" t="s">
        <v>1</v>
      </c>
      <c r="E144" s="270"/>
      <c r="F144" s="270"/>
      <c r="G144" s="276"/>
      <c r="H144" s="875"/>
      <c r="I144" s="875"/>
      <c r="J144" s="393"/>
      <c r="K144" s="875"/>
      <c r="L144" s="875"/>
      <c r="M144" s="444"/>
      <c r="N144" s="875"/>
      <c r="O144" s="875"/>
      <c r="P144" s="393"/>
      <c r="Q144" s="580"/>
      <c r="R144" s="580"/>
      <c r="S144" s="512"/>
      <c r="T144" s="580"/>
      <c r="U144" s="580"/>
      <c r="V144" s="509"/>
      <c r="W144" s="580"/>
      <c r="X144" s="513"/>
      <c r="Y144" s="509"/>
      <c r="Z144" s="878"/>
      <c r="AA144" s="650"/>
      <c r="AB144" s="651"/>
      <c r="AC144" s="661"/>
      <c r="AD144" s="950"/>
      <c r="AE144" s="661"/>
      <c r="AF144" s="650"/>
      <c r="AG144" s="651"/>
      <c r="AH144" s="652"/>
      <c r="AI144" s="954"/>
      <c r="AJ144" s="661"/>
      <c r="AK144" s="650"/>
      <c r="AL144" s="957"/>
      <c r="AM144" s="685"/>
      <c r="AN144" s="328"/>
      <c r="AO144" s="326"/>
      <c r="AP144" s="327"/>
      <c r="AQ144" s="326"/>
      <c r="AR144" s="326"/>
      <c r="AS144" s="326"/>
      <c r="AT144" s="328"/>
      <c r="AU144" s="326"/>
      <c r="AV144" s="339"/>
      <c r="AW144" s="327"/>
      <c r="AX144" s="327"/>
      <c r="AY144" s="1074"/>
    </row>
    <row r="145" spans="1:51" ht="31.5" customHeight="1">
      <c r="A145" s="202"/>
      <c r="B145" s="1074"/>
      <c r="C145" s="1077"/>
      <c r="D145" s="205" t="s">
        <v>357</v>
      </c>
      <c r="E145" s="270"/>
      <c r="F145" s="270"/>
      <c r="G145" s="276"/>
      <c r="H145" s="876"/>
      <c r="I145" s="876"/>
      <c r="J145" s="393"/>
      <c r="K145" s="875"/>
      <c r="L145" s="875"/>
      <c r="M145" s="444"/>
      <c r="N145" s="876"/>
      <c r="O145" s="876"/>
      <c r="P145" s="393"/>
      <c r="Q145" s="871"/>
      <c r="R145" s="871"/>
      <c r="S145" s="938"/>
      <c r="T145" s="580"/>
      <c r="U145" s="580"/>
      <c r="V145" s="509"/>
      <c r="W145" s="871"/>
      <c r="X145" s="514"/>
      <c r="Y145" s="509"/>
      <c r="Z145" s="879"/>
      <c r="AA145" s="653"/>
      <c r="AB145" s="654"/>
      <c r="AC145" s="663"/>
      <c r="AD145" s="950"/>
      <c r="AE145" s="663"/>
      <c r="AF145" s="653"/>
      <c r="AG145" s="654"/>
      <c r="AH145" s="655"/>
      <c r="AI145" s="954"/>
      <c r="AJ145" s="663"/>
      <c r="AK145" s="653"/>
      <c r="AL145" s="958"/>
      <c r="AM145" s="685"/>
      <c r="AN145" s="328"/>
      <c r="AO145" s="326"/>
      <c r="AP145" s="327"/>
      <c r="AQ145" s="326"/>
      <c r="AR145" s="326"/>
      <c r="AS145" s="326"/>
      <c r="AT145" s="328"/>
      <c r="AU145" s="326"/>
      <c r="AV145" s="339"/>
      <c r="AW145" s="327"/>
      <c r="AX145" s="327"/>
      <c r="AY145" s="1074"/>
    </row>
    <row r="146" spans="1:51" ht="21.75" customHeight="1">
      <c r="A146" s="202"/>
      <c r="B146" s="1074"/>
      <c r="C146" s="1077"/>
      <c r="D146" s="206" t="s">
        <v>251</v>
      </c>
      <c r="E146" s="270">
        <f>SUM(H146,K146,N146,Q146,T146,W146,Z146,AE146,AJ146,AN146,AR146,AV146)</f>
        <v>630</v>
      </c>
      <c r="F146" s="270">
        <f>SUM(I146,L146,O146,R146,U146,X146,AC146,AH146,AL146,AP146,AT146,AW146)</f>
        <v>460</v>
      </c>
      <c r="G146" s="276">
        <f>SUM(F146/E146*100)</f>
        <v>73.015873015873012</v>
      </c>
      <c r="H146" s="458"/>
      <c r="I146" s="458"/>
      <c r="J146" s="393" t="e">
        <f>SUM(I146/H146*100%)</f>
        <v>#DIV/0!</v>
      </c>
      <c r="K146" s="875">
        <v>35</v>
      </c>
      <c r="L146" s="875">
        <v>35</v>
      </c>
      <c r="M146" s="444">
        <f>SUM(L146/K146*100%)</f>
        <v>1</v>
      </c>
      <c r="N146" s="875">
        <v>100</v>
      </c>
      <c r="O146" s="875">
        <v>100</v>
      </c>
      <c r="P146" s="393">
        <f>SUM(O146/N146*100%)</f>
        <v>1</v>
      </c>
      <c r="Q146" s="580">
        <v>95</v>
      </c>
      <c r="R146" s="580">
        <v>95</v>
      </c>
      <c r="S146" s="542">
        <f>SUM(R146/Q146*100)</f>
        <v>100</v>
      </c>
      <c r="T146" s="580">
        <v>15</v>
      </c>
      <c r="U146" s="580">
        <v>15</v>
      </c>
      <c r="V146" s="509">
        <f>SUM(U146/T146*100%)</f>
        <v>1</v>
      </c>
      <c r="W146" s="580">
        <v>30</v>
      </c>
      <c r="X146" s="580">
        <v>30</v>
      </c>
      <c r="Y146" s="509">
        <f>SUM(X146/W146*100%)</f>
        <v>1</v>
      </c>
      <c r="Z146" s="881">
        <v>40</v>
      </c>
      <c r="AA146" s="687"/>
      <c r="AB146" s="688"/>
      <c r="AC146" s="686">
        <v>40</v>
      </c>
      <c r="AD146" s="949">
        <f>SUM(AC146/Z146*100)</f>
        <v>100</v>
      </c>
      <c r="AE146" s="738">
        <v>90</v>
      </c>
      <c r="AF146" s="646"/>
      <c r="AG146" s="647"/>
      <c r="AH146" s="738">
        <v>60</v>
      </c>
      <c r="AI146" s="954">
        <f>SUM(AH146/AE146*100)</f>
        <v>66.666666666666657</v>
      </c>
      <c r="AJ146" s="775">
        <v>50</v>
      </c>
      <c r="AK146" s="646"/>
      <c r="AL146" s="956">
        <v>60</v>
      </c>
      <c r="AM146" s="685">
        <f>SUM(AL146/AJ146*100)</f>
        <v>120</v>
      </c>
      <c r="AN146" s="328">
        <v>25</v>
      </c>
      <c r="AO146" s="326"/>
      <c r="AP146" s="327">
        <v>25</v>
      </c>
      <c r="AQ146" s="326">
        <f>SUM(AP146/AN146*100)</f>
        <v>100</v>
      </c>
      <c r="AR146" s="333">
        <v>75</v>
      </c>
      <c r="AS146" s="325"/>
      <c r="AT146" s="328"/>
      <c r="AU146" s="326">
        <f>SUM(AT146/AR146*100)</f>
        <v>0</v>
      </c>
      <c r="AV146" s="333">
        <v>75</v>
      </c>
      <c r="AW146" s="327"/>
      <c r="AX146" s="327">
        <f t="shared" ref="AX146" si="36">SUM(AW146/AV146*100)</f>
        <v>0</v>
      </c>
      <c r="AY146" s="1074"/>
    </row>
    <row r="147" spans="1:51" ht="87.75" customHeight="1">
      <c r="A147" s="202"/>
      <c r="B147" s="1074"/>
      <c r="C147" s="1077"/>
      <c r="D147" s="206" t="s">
        <v>259</v>
      </c>
      <c r="E147" s="270">
        <f>SUM(H147,K147,N147,Q147,T147,W147,Z147,AE147,AJ147,AN147,AR147,AV147)</f>
        <v>100</v>
      </c>
      <c r="F147" s="270">
        <f>SUM(I147,L147,O147,R147,U147,X147,AC147,AH147,AL147,AP147,AT147,AW147)</f>
        <v>100</v>
      </c>
      <c r="G147" s="276">
        <f>SUM(F147/E147*100)</f>
        <v>100</v>
      </c>
      <c r="H147" s="425"/>
      <c r="I147" s="425"/>
      <c r="J147" s="393" t="e">
        <f>SUM(I147/H147*100%)</f>
        <v>#DIV/0!</v>
      </c>
      <c r="K147" s="875">
        <v>35</v>
      </c>
      <c r="L147" s="875">
        <v>35</v>
      </c>
      <c r="M147" s="444">
        <f>SUM(L147/K147*100%)</f>
        <v>1</v>
      </c>
      <c r="N147" s="937">
        <v>40</v>
      </c>
      <c r="O147" s="937">
        <v>40</v>
      </c>
      <c r="P147" s="393">
        <f>SUM(O147/N147*100%)</f>
        <v>1</v>
      </c>
      <c r="Q147" s="580">
        <v>25</v>
      </c>
      <c r="R147" s="580">
        <v>25</v>
      </c>
      <c r="S147" s="542">
        <f>SUM(R147/Q147*100)</f>
        <v>100</v>
      </c>
      <c r="T147" s="513"/>
      <c r="U147" s="513"/>
      <c r="V147" s="509" t="e">
        <f>SUM(U147/T147*100%)</f>
        <v>#DIV/0!</v>
      </c>
      <c r="W147" s="512"/>
      <c r="X147" s="512"/>
      <c r="Y147" s="509" t="e">
        <f>SUM(X147/W147*100%)</f>
        <v>#DIV/0!</v>
      </c>
      <c r="Z147" s="660">
        <v>0</v>
      </c>
      <c r="AA147" s="646"/>
      <c r="AB147" s="647"/>
      <c r="AC147" s="660"/>
      <c r="AD147" s="950" t="e">
        <f>SUM(AC147/Z147*100)</f>
        <v>#DIV/0!</v>
      </c>
      <c r="AE147" s="660">
        <v>0</v>
      </c>
      <c r="AF147" s="646"/>
      <c r="AG147" s="647"/>
      <c r="AH147" s="648"/>
      <c r="AI147" s="649" t="e">
        <f>SUM(AH147/AE147*100%)</f>
        <v>#DIV/0!</v>
      </c>
      <c r="AJ147" s="656">
        <v>0</v>
      </c>
      <c r="AK147" s="657"/>
      <c r="AL147" s="659">
        <v>0</v>
      </c>
      <c r="AM147" s="685" t="e">
        <f>SUM(AL147/AJ147*100)</f>
        <v>#DIV/0!</v>
      </c>
      <c r="AN147" s="328"/>
      <c r="AO147" s="326"/>
      <c r="AP147" s="327"/>
      <c r="AQ147" s="326"/>
      <c r="AR147" s="326"/>
      <c r="AS147" s="326"/>
      <c r="AT147" s="326"/>
      <c r="AU147" s="326"/>
      <c r="AV147" s="327"/>
      <c r="AW147" s="327"/>
      <c r="AX147" s="326"/>
      <c r="AY147" s="1074"/>
    </row>
    <row r="148" spans="1:51" ht="21.75" customHeight="1">
      <c r="A148" s="202"/>
      <c r="B148" s="1074"/>
      <c r="C148" s="1077"/>
      <c r="D148" s="206" t="s">
        <v>252</v>
      </c>
      <c r="E148" s="236"/>
      <c r="F148" s="236"/>
      <c r="G148" s="235"/>
      <c r="H148" s="434"/>
      <c r="I148" s="434"/>
      <c r="J148" s="435"/>
      <c r="K148" s="434"/>
      <c r="L148" s="434"/>
      <c r="M148" s="434"/>
      <c r="N148" s="434"/>
      <c r="O148" s="434"/>
      <c r="P148" s="436"/>
      <c r="Q148" s="515"/>
      <c r="R148" s="515"/>
      <c r="S148" s="515"/>
      <c r="T148" s="515"/>
      <c r="U148" s="515"/>
      <c r="V148" s="515"/>
      <c r="W148" s="515"/>
      <c r="X148" s="515"/>
      <c r="Y148" s="515"/>
      <c r="Z148" s="656"/>
      <c r="AA148" s="657"/>
      <c r="AB148" s="658"/>
      <c r="AC148" s="656"/>
      <c r="AD148" s="665"/>
      <c r="AE148" s="656"/>
      <c r="AF148" s="657"/>
      <c r="AG148" s="658"/>
      <c r="AH148" s="659"/>
      <c r="AI148" s="665"/>
      <c r="AJ148" s="656"/>
      <c r="AK148" s="657"/>
      <c r="AL148" s="659"/>
      <c r="AM148" s="665"/>
      <c r="AN148" s="326"/>
      <c r="AO148" s="326"/>
      <c r="AP148" s="326"/>
      <c r="AQ148" s="326"/>
      <c r="AR148" s="326"/>
      <c r="AS148" s="326"/>
      <c r="AT148" s="326"/>
      <c r="AU148" s="326"/>
      <c r="AV148" s="326"/>
      <c r="AW148" s="326"/>
      <c r="AX148" s="326"/>
      <c r="AY148" s="204"/>
    </row>
    <row r="149" spans="1:51" ht="33.75" customHeight="1">
      <c r="A149" s="207"/>
      <c r="B149" s="1075"/>
      <c r="C149" s="1078"/>
      <c r="D149" s="208" t="s">
        <v>7</v>
      </c>
      <c r="E149" s="233"/>
      <c r="F149" s="233"/>
      <c r="G149" s="234"/>
      <c r="H149" s="428"/>
      <c r="I149" s="428"/>
      <c r="J149" s="429"/>
      <c r="K149" s="428"/>
      <c r="L149" s="428"/>
      <c r="M149" s="428"/>
      <c r="N149" s="428"/>
      <c r="O149" s="428"/>
      <c r="P149" s="430"/>
      <c r="Q149" s="513"/>
      <c r="R149" s="513"/>
      <c r="S149" s="513"/>
      <c r="T149" s="513"/>
      <c r="U149" s="513"/>
      <c r="V149" s="513"/>
      <c r="W149" s="513"/>
      <c r="X149" s="513"/>
      <c r="Y149" s="513"/>
      <c r="Z149" s="661"/>
      <c r="AA149" s="650"/>
      <c r="AB149" s="651"/>
      <c r="AC149" s="661"/>
      <c r="AD149" s="662"/>
      <c r="AE149" s="661"/>
      <c r="AF149" s="650"/>
      <c r="AG149" s="651"/>
      <c r="AH149" s="652"/>
      <c r="AI149" s="662"/>
      <c r="AJ149" s="661"/>
      <c r="AK149" s="650"/>
      <c r="AL149" s="652"/>
      <c r="AM149" s="662"/>
      <c r="AN149" s="326"/>
      <c r="AO149" s="326"/>
      <c r="AP149" s="326"/>
      <c r="AQ149" s="326"/>
      <c r="AR149" s="326"/>
      <c r="AS149" s="326"/>
      <c r="AT149" s="326"/>
      <c r="AU149" s="326"/>
      <c r="AV149" s="326"/>
      <c r="AW149" s="326"/>
      <c r="AX149" s="326"/>
      <c r="AY149" s="209"/>
    </row>
    <row r="150" spans="1:51" ht="29.25" customHeight="1">
      <c r="A150" s="202" t="s">
        <v>321</v>
      </c>
      <c r="B150" s="1073" t="s">
        <v>395</v>
      </c>
      <c r="C150" s="1076" t="s">
        <v>301</v>
      </c>
      <c r="D150" s="201" t="s">
        <v>5</v>
      </c>
      <c r="E150" s="929">
        <f>SUM(H150,K150,N150,Q150,T150,W150,Z150,AE150,AJ150,AN150,AR150,AV150)</f>
        <v>1351.9334800000001</v>
      </c>
      <c r="F150" s="270">
        <f>SUM(I150,L150,O150,R150,U150,X150,AC150,AH150,AL150,AP150,AT150,AW150)</f>
        <v>986.05916000000002</v>
      </c>
      <c r="G150" s="276">
        <f>SUM(F150/E150*100)</f>
        <v>72.936958407154762</v>
      </c>
      <c r="H150" s="428"/>
      <c r="I150" s="428"/>
      <c r="J150" s="429"/>
      <c r="K150" s="428"/>
      <c r="L150" s="428"/>
      <c r="M150" s="393"/>
      <c r="N150" s="573">
        <v>273.05916000000002</v>
      </c>
      <c r="O150" s="573">
        <v>273.05916000000002</v>
      </c>
      <c r="P150" s="393">
        <f>SUM(O150/N150*100%)</f>
        <v>1</v>
      </c>
      <c r="Q150" s="522">
        <v>630</v>
      </c>
      <c r="R150" s="522">
        <v>630</v>
      </c>
      <c r="S150" s="915">
        <f>SUM(R150/Q150*100)</f>
        <v>100</v>
      </c>
      <c r="T150" s="522">
        <v>83</v>
      </c>
      <c r="U150" s="522">
        <v>83</v>
      </c>
      <c r="V150" s="509">
        <f>SUM(U150/T150*100%)</f>
        <v>1</v>
      </c>
      <c r="W150" s="578"/>
      <c r="X150" s="513">
        <v>0</v>
      </c>
      <c r="Y150" s="509" t="e">
        <f>SUM(X150/W150*100%)</f>
        <v>#DIV/0!</v>
      </c>
      <c r="Z150" s="692"/>
      <c r="AA150" s="693"/>
      <c r="AB150" s="694"/>
      <c r="AC150" s="692"/>
      <c r="AD150" s="649" t="e">
        <f>SUM(AC150/Z150*100)</f>
        <v>#DIV/0!</v>
      </c>
      <c r="AE150" s="661">
        <v>0</v>
      </c>
      <c r="AF150" s="666"/>
      <c r="AG150" s="667"/>
      <c r="AH150" s="652"/>
      <c r="AI150" s="649" t="e">
        <f>SUM(AH150/AE150*100%)</f>
        <v>#DIV/0!</v>
      </c>
      <c r="AJ150" s="661">
        <v>0</v>
      </c>
      <c r="AK150" s="666"/>
      <c r="AL150" s="652"/>
      <c r="AM150" s="649" t="e">
        <f>SUM(AL150/AJ150*100%)</f>
        <v>#DIV/0!</v>
      </c>
      <c r="AN150" s="326"/>
      <c r="AO150" s="326"/>
      <c r="AP150" s="326"/>
      <c r="AQ150" s="326"/>
      <c r="AR150" s="326"/>
      <c r="AS150" s="326"/>
      <c r="AU150" s="326"/>
      <c r="AV150" s="333">
        <v>365.87432000000001</v>
      </c>
      <c r="AW150" s="326">
        <v>0</v>
      </c>
      <c r="AX150" s="327" t="e">
        <f>SUM(AW150/#REF!*100)</f>
        <v>#REF!</v>
      </c>
      <c r="AY150" s="1076"/>
    </row>
    <row r="151" spans="1:51" ht="33.75" customHeight="1">
      <c r="A151" s="202"/>
      <c r="B151" s="1074"/>
      <c r="C151" s="1077"/>
      <c r="D151" s="203" t="s">
        <v>1</v>
      </c>
      <c r="E151" s="929"/>
      <c r="F151" s="270"/>
      <c r="G151" s="276"/>
      <c r="H151" s="428"/>
      <c r="I151" s="428"/>
      <c r="J151" s="429"/>
      <c r="K151" s="428"/>
      <c r="L151" s="428"/>
      <c r="M151" s="393"/>
      <c r="N151" s="573"/>
      <c r="O151" s="573"/>
      <c r="P151" s="393"/>
      <c r="Q151" s="522"/>
      <c r="R151" s="522"/>
      <c r="S151" s="513"/>
      <c r="T151" s="522"/>
      <c r="U151" s="522"/>
      <c r="V151" s="509"/>
      <c r="W151" s="522"/>
      <c r="X151" s="513"/>
      <c r="Y151" s="509"/>
      <c r="Z151" s="661"/>
      <c r="AA151" s="666"/>
      <c r="AB151" s="667"/>
      <c r="AC151" s="661"/>
      <c r="AD151" s="649"/>
      <c r="AE151" s="661"/>
      <c r="AF151" s="666"/>
      <c r="AG151" s="667"/>
      <c r="AH151" s="652"/>
      <c r="AI151" s="649"/>
      <c r="AJ151" s="661"/>
      <c r="AK151" s="666"/>
      <c r="AL151" s="652"/>
      <c r="AM151" s="649"/>
      <c r="AN151" s="326"/>
      <c r="AO151" s="326"/>
      <c r="AP151" s="326"/>
      <c r="AQ151" s="326"/>
      <c r="AR151" s="326"/>
      <c r="AS151" s="326"/>
      <c r="AU151" s="326"/>
      <c r="AV151" s="333"/>
      <c r="AW151" s="326"/>
      <c r="AX151" s="327"/>
      <c r="AY151" s="1077"/>
    </row>
    <row r="152" spans="1:51" ht="33.75" customHeight="1">
      <c r="A152" s="202"/>
      <c r="B152" s="1074"/>
      <c r="C152" s="1077"/>
      <c r="D152" s="205" t="s">
        <v>357</v>
      </c>
      <c r="E152" s="929"/>
      <c r="F152" s="270"/>
      <c r="G152" s="276"/>
      <c r="H152" s="428"/>
      <c r="I152" s="428"/>
      <c r="J152" s="429"/>
      <c r="K152" s="428"/>
      <c r="L152" s="428"/>
      <c r="M152" s="393"/>
      <c r="N152" s="573"/>
      <c r="O152" s="573"/>
      <c r="P152" s="393"/>
      <c r="Q152" s="522"/>
      <c r="R152" s="522"/>
      <c r="S152" s="514"/>
      <c r="T152" s="522"/>
      <c r="U152" s="522"/>
      <c r="V152" s="509"/>
      <c r="W152" s="522"/>
      <c r="X152" s="513"/>
      <c r="Y152" s="509"/>
      <c r="Z152" s="661"/>
      <c r="AA152" s="666"/>
      <c r="AB152" s="667"/>
      <c r="AC152" s="661"/>
      <c r="AD152" s="649"/>
      <c r="AE152" s="661"/>
      <c r="AF152" s="666"/>
      <c r="AG152" s="667"/>
      <c r="AH152" s="652"/>
      <c r="AI152" s="649"/>
      <c r="AJ152" s="661"/>
      <c r="AK152" s="666"/>
      <c r="AL152" s="652"/>
      <c r="AM152" s="649"/>
      <c r="AN152" s="326"/>
      <c r="AO152" s="326"/>
      <c r="AP152" s="326"/>
      <c r="AQ152" s="326"/>
      <c r="AR152" s="326"/>
      <c r="AS152" s="326"/>
      <c r="AU152" s="326"/>
      <c r="AV152" s="333"/>
      <c r="AW152" s="326"/>
      <c r="AX152" s="327"/>
      <c r="AY152" s="1077"/>
    </row>
    <row r="153" spans="1:51" ht="15.6">
      <c r="A153" s="202"/>
      <c r="B153" s="1074"/>
      <c r="C153" s="1077"/>
      <c r="D153" s="206" t="s">
        <v>251</v>
      </c>
      <c r="E153" s="929">
        <f>SUM(H153,K153,N153,Q153,T153,W153,Z153,AE153,AJ153,AN153,AR153,AV153)</f>
        <v>1351.9334800000001</v>
      </c>
      <c r="F153" s="270">
        <f>SUM(I153,L153,O153,R153,U153,X153,AC153,AH153,AL153,AP153,AT153,AW153)</f>
        <v>986.05916000000002</v>
      </c>
      <c r="G153" s="276">
        <f>SUM(F153/E153*100)</f>
        <v>72.936958407154762</v>
      </c>
      <c r="H153" s="428"/>
      <c r="I153" s="428"/>
      <c r="J153" s="429"/>
      <c r="K153" s="428"/>
      <c r="L153" s="428"/>
      <c r="M153" s="393"/>
      <c r="N153" s="573">
        <v>273.05916000000002</v>
      </c>
      <c r="O153" s="573">
        <v>273.05916000000002</v>
      </c>
      <c r="P153" s="393">
        <f>SUM(O153/N153*100%)</f>
        <v>1</v>
      </c>
      <c r="Q153" s="522">
        <v>630</v>
      </c>
      <c r="R153" s="522">
        <v>630</v>
      </c>
      <c r="S153" s="519">
        <f>SUM(R153/Q153*100)</f>
        <v>100</v>
      </c>
      <c r="T153" s="522">
        <v>83</v>
      </c>
      <c r="U153" s="522">
        <v>83</v>
      </c>
      <c r="V153" s="509">
        <f>SUM(U153/T153*100%)</f>
        <v>1</v>
      </c>
      <c r="W153" s="578"/>
      <c r="X153" s="513">
        <v>0</v>
      </c>
      <c r="Y153" s="509" t="e">
        <f>SUM(X153/W153*100%)</f>
        <v>#DIV/0!</v>
      </c>
      <c r="Z153" s="692"/>
      <c r="AA153" s="693"/>
      <c r="AB153" s="694"/>
      <c r="AC153" s="692"/>
      <c r="AD153" s="649" t="e">
        <f>SUM(AC153/Z153*100)</f>
        <v>#DIV/0!</v>
      </c>
      <c r="AE153" s="661">
        <v>0</v>
      </c>
      <c r="AF153" s="666"/>
      <c r="AG153" s="667"/>
      <c r="AH153" s="652"/>
      <c r="AI153" s="649" t="e">
        <f>SUM(AH153/AE153*100%)</f>
        <v>#DIV/0!</v>
      </c>
      <c r="AJ153" s="661"/>
      <c r="AK153" s="666"/>
      <c r="AL153" s="652"/>
      <c r="AM153" s="649" t="e">
        <f>SUM(AL153/AJ153*100%)</f>
        <v>#DIV/0!</v>
      </c>
      <c r="AN153" s="326"/>
      <c r="AO153" s="326"/>
      <c r="AP153" s="326"/>
      <c r="AQ153" s="326"/>
      <c r="AR153" s="326"/>
      <c r="AS153" s="326"/>
      <c r="AU153" s="326"/>
      <c r="AV153" s="333">
        <v>365.87432000000001</v>
      </c>
      <c r="AW153" s="326">
        <v>0</v>
      </c>
      <c r="AX153" s="327" t="e">
        <f>SUM(AW153/#REF!*100)</f>
        <v>#REF!</v>
      </c>
      <c r="AY153" s="1077"/>
    </row>
    <row r="154" spans="1:51" ht="87.75" customHeight="1">
      <c r="A154" s="202"/>
      <c r="B154" s="1074"/>
      <c r="C154" s="1077"/>
      <c r="D154" s="206" t="s">
        <v>259</v>
      </c>
      <c r="E154" s="929">
        <f>SUM(H154,K154,N154,Q154,T154,W154,Z154,AE154,AJ154,AN154,AR154,AV154)</f>
        <v>1351.9334800000001</v>
      </c>
      <c r="F154" s="270">
        <f>SUM(I154,L154,O154,R154,U154,X154,AC154,AH154,AL154,AP154,AT154,AW154)</f>
        <v>986.05916000000002</v>
      </c>
      <c r="G154" s="276">
        <f>SUM(F154/E154*100)</f>
        <v>72.936958407154762</v>
      </c>
      <c r="H154" s="428"/>
      <c r="I154" s="428"/>
      <c r="J154" s="429"/>
      <c r="K154" s="428"/>
      <c r="L154" s="428"/>
      <c r="M154" s="393"/>
      <c r="N154" s="573">
        <v>273.05916000000002</v>
      </c>
      <c r="O154" s="573">
        <v>273.05916000000002</v>
      </c>
      <c r="P154" s="393">
        <f>SUM(O154/N154*100%)</f>
        <v>1</v>
      </c>
      <c r="Q154" s="522">
        <v>630</v>
      </c>
      <c r="R154" s="522">
        <v>630</v>
      </c>
      <c r="S154" s="519">
        <f>SUM(R154/Q154*100)</f>
        <v>100</v>
      </c>
      <c r="T154" s="522">
        <v>83</v>
      </c>
      <c r="U154" s="522">
        <v>83</v>
      </c>
      <c r="V154" s="509">
        <f>SUM(U154/T154*100%)</f>
        <v>1</v>
      </c>
      <c r="W154" s="578"/>
      <c r="X154" s="513">
        <v>0</v>
      </c>
      <c r="Y154" s="509" t="e">
        <f>SUM(X154/W154*100%)</f>
        <v>#DIV/0!</v>
      </c>
      <c r="Z154" s="692"/>
      <c r="AA154" s="693"/>
      <c r="AB154" s="694"/>
      <c r="AC154" s="692"/>
      <c r="AD154" s="649" t="e">
        <f>SUM(AC154/Z154*100)</f>
        <v>#DIV/0!</v>
      </c>
      <c r="AE154" s="661">
        <v>0</v>
      </c>
      <c r="AF154" s="666"/>
      <c r="AG154" s="667"/>
      <c r="AH154" s="652"/>
      <c r="AI154" s="649" t="e">
        <f>SUM(AH154/AE154*100%)</f>
        <v>#DIV/0!</v>
      </c>
      <c r="AJ154" s="661"/>
      <c r="AK154" s="666"/>
      <c r="AL154" s="652"/>
      <c r="AM154" s="649" t="e">
        <f>SUM(AL154/AJ154*100%)</f>
        <v>#DIV/0!</v>
      </c>
      <c r="AN154" s="326"/>
      <c r="AO154" s="326"/>
      <c r="AP154" s="326"/>
      <c r="AQ154" s="326"/>
      <c r="AR154" s="326"/>
      <c r="AS154" s="326"/>
      <c r="AU154" s="326"/>
      <c r="AV154" s="333">
        <v>365.87432000000001</v>
      </c>
      <c r="AW154" s="326">
        <v>0</v>
      </c>
      <c r="AX154" s="327" t="e">
        <f>SUM(AW154/#REF!*100)</f>
        <v>#REF!</v>
      </c>
      <c r="AY154" s="1077"/>
    </row>
    <row r="155" spans="1:51" ht="15.6">
      <c r="A155" s="202"/>
      <c r="B155" s="1074"/>
      <c r="C155" s="1077"/>
      <c r="D155" s="206" t="s">
        <v>252</v>
      </c>
      <c r="E155" s="232"/>
      <c r="F155" s="232"/>
      <c r="G155" s="239"/>
      <c r="H155" s="428"/>
      <c r="I155" s="428"/>
      <c r="J155" s="429"/>
      <c r="K155" s="428"/>
      <c r="L155" s="428"/>
      <c r="M155" s="428"/>
      <c r="N155" s="428"/>
      <c r="O155" s="428"/>
      <c r="P155" s="437"/>
      <c r="Q155" s="513"/>
      <c r="R155" s="513"/>
      <c r="S155" s="513"/>
      <c r="T155" s="513"/>
      <c r="U155" s="513"/>
      <c r="V155" s="513"/>
      <c r="W155" s="513"/>
      <c r="X155" s="513"/>
      <c r="Y155" s="513"/>
      <c r="Z155" s="661"/>
      <c r="AA155" s="666"/>
      <c r="AB155" s="667"/>
      <c r="AC155" s="661"/>
      <c r="AD155" s="668"/>
      <c r="AE155" s="661"/>
      <c r="AF155" s="666"/>
      <c r="AG155" s="667"/>
      <c r="AH155" s="652"/>
      <c r="AI155" s="668"/>
      <c r="AJ155" s="661"/>
      <c r="AK155" s="666"/>
      <c r="AL155" s="652"/>
      <c r="AM155" s="668"/>
      <c r="AN155" s="326"/>
      <c r="AO155" s="326"/>
      <c r="AP155" s="326"/>
      <c r="AQ155" s="326"/>
      <c r="AR155" s="326"/>
      <c r="AS155" s="326"/>
      <c r="AT155" s="326"/>
      <c r="AU155" s="326"/>
      <c r="AV155" s="326"/>
      <c r="AW155" s="326"/>
      <c r="AX155" s="326"/>
      <c r="AY155" s="204"/>
    </row>
    <row r="156" spans="1:51" ht="36.75" customHeight="1">
      <c r="A156" s="202"/>
      <c r="B156" s="1075"/>
      <c r="C156" s="1078"/>
      <c r="D156" s="208" t="s">
        <v>7</v>
      </c>
      <c r="E156" s="232"/>
      <c r="F156" s="232"/>
      <c r="G156" s="239"/>
      <c r="H156" s="428"/>
      <c r="I156" s="428"/>
      <c r="J156" s="429"/>
      <c r="K156" s="428"/>
      <c r="L156" s="428"/>
      <c r="M156" s="428"/>
      <c r="N156" s="428"/>
      <c r="O156" s="428"/>
      <c r="P156" s="437"/>
      <c r="Q156" s="513"/>
      <c r="R156" s="513"/>
      <c r="S156" s="513"/>
      <c r="T156" s="513"/>
      <c r="U156" s="513"/>
      <c r="V156" s="513"/>
      <c r="W156" s="513"/>
      <c r="X156" s="513"/>
      <c r="Y156" s="513"/>
      <c r="Z156" s="661"/>
      <c r="AA156" s="666"/>
      <c r="AB156" s="667"/>
      <c r="AC156" s="661"/>
      <c r="AD156" s="668"/>
      <c r="AE156" s="661"/>
      <c r="AF156" s="666"/>
      <c r="AG156" s="667"/>
      <c r="AH156" s="652"/>
      <c r="AI156" s="668"/>
      <c r="AJ156" s="661"/>
      <c r="AK156" s="666"/>
      <c r="AL156" s="652"/>
      <c r="AM156" s="668"/>
      <c r="AN156" s="326"/>
      <c r="AO156" s="326"/>
      <c r="AP156" s="326"/>
      <c r="AQ156" s="326"/>
      <c r="AR156" s="326"/>
      <c r="AS156" s="326"/>
      <c r="AT156" s="326"/>
      <c r="AU156" s="326"/>
      <c r="AV156" s="326"/>
      <c r="AW156" s="326"/>
      <c r="AX156" s="326"/>
      <c r="AY156" s="204"/>
    </row>
    <row r="157" spans="1:51" ht="18.75" customHeight="1">
      <c r="A157" s="200" t="s">
        <v>322</v>
      </c>
      <c r="B157" s="1073" t="s">
        <v>353</v>
      </c>
      <c r="C157" s="1076" t="s">
        <v>301</v>
      </c>
      <c r="D157" s="885" t="s">
        <v>5</v>
      </c>
      <c r="E157" s="268">
        <f>SUM(H157,K157,N157,Q157,T157,W157,Z157,AE157,AJ157,AN157,AR157,AV157)</f>
        <v>0</v>
      </c>
      <c r="F157" s="268">
        <f>SUM(I157,L157,O157,R157,U157,X157,AA157,AF157,AK157,AO157,AS157,AW157)</f>
        <v>0</v>
      </c>
      <c r="G157" s="276" t="e">
        <f>SUM(F157/E157*100)</f>
        <v>#DIV/0!</v>
      </c>
      <c r="H157" s="425"/>
      <c r="I157" s="425"/>
      <c r="J157" s="426"/>
      <c r="K157" s="425"/>
      <c r="L157" s="425"/>
      <c r="M157" s="425"/>
      <c r="N157" s="425"/>
      <c r="O157" s="425"/>
      <c r="P157" s="427"/>
      <c r="Q157" s="512"/>
      <c r="R157" s="512"/>
      <c r="S157" s="512"/>
      <c r="T157" s="512"/>
      <c r="U157" s="512"/>
      <c r="V157" s="512"/>
      <c r="W157" s="512"/>
      <c r="X157" s="512"/>
      <c r="Y157" s="512"/>
      <c r="Z157" s="695"/>
      <c r="AA157" s="696"/>
      <c r="AB157" s="697"/>
      <c r="AC157" s="695"/>
      <c r="AD157" s="685"/>
      <c r="AE157" s="660"/>
      <c r="AF157" s="646"/>
      <c r="AG157" s="647"/>
      <c r="AH157" s="648"/>
      <c r="AI157" s="649"/>
      <c r="AJ157" s="660"/>
      <c r="AK157" s="646"/>
      <c r="AL157" s="648"/>
      <c r="AM157" s="649"/>
      <c r="AN157" s="325">
        <v>0</v>
      </c>
      <c r="AO157" s="325"/>
      <c r="AP157" s="325"/>
      <c r="AQ157" s="325" t="e">
        <f>SUM(AP157/AN157*100)</f>
        <v>#DIV/0!</v>
      </c>
      <c r="AR157" s="325"/>
      <c r="AS157" s="325"/>
      <c r="AT157" s="325"/>
      <c r="AU157" s="325"/>
      <c r="AV157" s="339"/>
      <c r="AW157" s="326"/>
      <c r="AX157" s="326" t="e">
        <f>SUM(AW157/AT157*100)</f>
        <v>#DIV/0!</v>
      </c>
      <c r="AY157" s="886"/>
    </row>
    <row r="158" spans="1:51" ht="31.2">
      <c r="A158" s="202"/>
      <c r="B158" s="1074"/>
      <c r="C158" s="1077"/>
      <c r="D158" s="203" t="s">
        <v>1</v>
      </c>
      <c r="E158" s="268"/>
      <c r="F158" s="268"/>
      <c r="G158" s="276"/>
      <c r="H158" s="428"/>
      <c r="I158" s="428"/>
      <c r="J158" s="429"/>
      <c r="K158" s="428"/>
      <c r="L158" s="428"/>
      <c r="M158" s="428"/>
      <c r="N158" s="428"/>
      <c r="O158" s="428"/>
      <c r="P158" s="430"/>
      <c r="Q158" s="513"/>
      <c r="R158" s="513"/>
      <c r="S158" s="513"/>
      <c r="T158" s="513"/>
      <c r="U158" s="513"/>
      <c r="V158" s="513"/>
      <c r="W158" s="513"/>
      <c r="X158" s="513"/>
      <c r="Y158" s="513"/>
      <c r="Z158" s="695"/>
      <c r="AA158" s="696"/>
      <c r="AB158" s="697"/>
      <c r="AC158" s="695"/>
      <c r="AD158" s="685"/>
      <c r="AE158" s="661"/>
      <c r="AF158" s="650"/>
      <c r="AG158" s="651"/>
      <c r="AH158" s="652"/>
      <c r="AI158" s="662"/>
      <c r="AJ158" s="661"/>
      <c r="AK158" s="650"/>
      <c r="AL158" s="652"/>
      <c r="AM158" s="662"/>
      <c r="AN158" s="326"/>
      <c r="AO158" s="326"/>
      <c r="AP158" s="326"/>
      <c r="AQ158" s="325"/>
      <c r="AR158" s="326"/>
      <c r="AS158" s="326"/>
      <c r="AT158" s="326"/>
      <c r="AU158" s="326"/>
      <c r="AV158" s="339"/>
      <c r="AW158" s="326"/>
      <c r="AX158" s="326"/>
      <c r="AY158" s="887"/>
    </row>
    <row r="159" spans="1:51" ht="31.5" customHeight="1">
      <c r="A159" s="202"/>
      <c r="B159" s="1074"/>
      <c r="C159" s="1077"/>
      <c r="D159" s="205" t="s">
        <v>357</v>
      </c>
      <c r="E159" s="268"/>
      <c r="F159" s="268"/>
      <c r="G159" s="276"/>
      <c r="H159" s="431"/>
      <c r="I159" s="431"/>
      <c r="J159" s="432"/>
      <c r="K159" s="431"/>
      <c r="L159" s="431"/>
      <c r="M159" s="431"/>
      <c r="N159" s="431"/>
      <c r="O159" s="431"/>
      <c r="P159" s="433"/>
      <c r="Q159" s="514"/>
      <c r="R159" s="514"/>
      <c r="S159" s="514"/>
      <c r="T159" s="514"/>
      <c r="U159" s="514"/>
      <c r="V159" s="514"/>
      <c r="W159" s="514"/>
      <c r="X159" s="514"/>
      <c r="Y159" s="514"/>
      <c r="Z159" s="695"/>
      <c r="AA159" s="696"/>
      <c r="AB159" s="697"/>
      <c r="AC159" s="695"/>
      <c r="AD159" s="685"/>
      <c r="AE159" s="663"/>
      <c r="AF159" s="653"/>
      <c r="AG159" s="654"/>
      <c r="AH159" s="655"/>
      <c r="AI159" s="664"/>
      <c r="AJ159" s="663"/>
      <c r="AK159" s="653"/>
      <c r="AL159" s="655"/>
      <c r="AM159" s="664"/>
      <c r="AN159" s="326"/>
      <c r="AO159" s="326"/>
      <c r="AP159" s="326"/>
      <c r="AQ159" s="325"/>
      <c r="AR159" s="326"/>
      <c r="AS159" s="326"/>
      <c r="AT159" s="326"/>
      <c r="AU159" s="326"/>
      <c r="AV159" s="339"/>
      <c r="AW159" s="326"/>
      <c r="AX159" s="326"/>
      <c r="AY159" s="887"/>
    </row>
    <row r="160" spans="1:51" ht="21.75" customHeight="1">
      <c r="A160" s="202"/>
      <c r="B160" s="1074"/>
      <c r="C160" s="1077"/>
      <c r="D160" s="884" t="s">
        <v>251</v>
      </c>
      <c r="E160" s="268">
        <f>SUM(H160,K160,N160,Q160,T160,W160,Z160,AE160,AJ160,AN160,AR160,AV160)</f>
        <v>0</v>
      </c>
      <c r="F160" s="268">
        <f>SUM(I160,L160,O160,R160,U160,X160,AA160,AF160,AK160,AO160,AS160,AW160)</f>
        <v>0</v>
      </c>
      <c r="G160" s="276" t="e">
        <f>SUM(F160/E160*100)</f>
        <v>#DIV/0!</v>
      </c>
      <c r="H160" s="431"/>
      <c r="I160" s="431"/>
      <c r="J160" s="432"/>
      <c r="K160" s="431"/>
      <c r="L160" s="431"/>
      <c r="M160" s="431"/>
      <c r="N160" s="431"/>
      <c r="O160" s="431"/>
      <c r="P160" s="433"/>
      <c r="Q160" s="514"/>
      <c r="R160" s="514"/>
      <c r="S160" s="514"/>
      <c r="T160" s="514"/>
      <c r="U160" s="514"/>
      <c r="V160" s="514"/>
      <c r="W160" s="514"/>
      <c r="X160" s="514"/>
      <c r="Y160" s="514"/>
      <c r="Z160" s="695"/>
      <c r="AA160" s="696"/>
      <c r="AB160" s="697"/>
      <c r="AC160" s="695"/>
      <c r="AD160" s="685"/>
      <c r="AE160" s="663"/>
      <c r="AF160" s="653"/>
      <c r="AG160" s="654"/>
      <c r="AH160" s="655"/>
      <c r="AI160" s="664"/>
      <c r="AJ160" s="663"/>
      <c r="AK160" s="653"/>
      <c r="AL160" s="655"/>
      <c r="AM160" s="664"/>
      <c r="AN160" s="326">
        <v>0</v>
      </c>
      <c r="AO160" s="326"/>
      <c r="AP160" s="326"/>
      <c r="AQ160" s="325" t="e">
        <f>SUM(AP160/AN160*100)</f>
        <v>#DIV/0!</v>
      </c>
      <c r="AR160" s="326"/>
      <c r="AS160" s="326"/>
      <c r="AT160" s="326"/>
      <c r="AU160" s="326"/>
      <c r="AV160" s="339"/>
      <c r="AW160" s="326"/>
      <c r="AX160" s="326" t="e">
        <f>SUM(AW160/AT160*100)</f>
        <v>#DIV/0!</v>
      </c>
      <c r="AY160" s="887"/>
    </row>
    <row r="161" spans="1:51" ht="87.75" customHeight="1">
      <c r="A161" s="202"/>
      <c r="B161" s="1074"/>
      <c r="C161" s="1077"/>
      <c r="D161" s="884" t="s">
        <v>259</v>
      </c>
      <c r="E161" s="268">
        <f>SUM(H161,K161,N161,Q161,T161,W161,Z161,AE161,AJ161,AN161,AR161,AV161)</f>
        <v>0</v>
      </c>
      <c r="F161" s="268">
        <f>SUM(I161,L161,O161,R161,U161,X161,AA161,AF161,AK161,AO161,AS161,AW161)</f>
        <v>0</v>
      </c>
      <c r="G161" s="276" t="e">
        <f>SUM(F161/E161*100)</f>
        <v>#DIV/0!</v>
      </c>
      <c r="H161" s="434"/>
      <c r="I161" s="434"/>
      <c r="J161" s="435"/>
      <c r="K161" s="434"/>
      <c r="L161" s="434"/>
      <c r="M161" s="434"/>
      <c r="N161" s="434"/>
      <c r="O161" s="434"/>
      <c r="P161" s="436"/>
      <c r="Q161" s="515"/>
      <c r="R161" s="515"/>
      <c r="S161" s="515"/>
      <c r="T161" s="515"/>
      <c r="U161" s="515"/>
      <c r="V161" s="515"/>
      <c r="W161" s="515"/>
      <c r="X161" s="515"/>
      <c r="Y161" s="515"/>
      <c r="Z161" s="695"/>
      <c r="AA161" s="696"/>
      <c r="AB161" s="697"/>
      <c r="AC161" s="695"/>
      <c r="AD161" s="685"/>
      <c r="AE161" s="656"/>
      <c r="AF161" s="657"/>
      <c r="AG161" s="658"/>
      <c r="AH161" s="659"/>
      <c r="AI161" s="665"/>
      <c r="AJ161" s="656"/>
      <c r="AK161" s="657"/>
      <c r="AL161" s="659"/>
      <c r="AM161" s="665"/>
      <c r="AN161" s="326">
        <v>0</v>
      </c>
      <c r="AO161" s="326"/>
      <c r="AP161" s="326"/>
      <c r="AQ161" s="326"/>
      <c r="AR161" s="326"/>
      <c r="AS161" s="326"/>
      <c r="AT161" s="326"/>
      <c r="AU161" s="326"/>
      <c r="AV161" s="326"/>
      <c r="AW161" s="326"/>
      <c r="AX161" s="326"/>
      <c r="AY161" s="887"/>
    </row>
    <row r="162" spans="1:51" ht="21.75" customHeight="1">
      <c r="A162" s="202"/>
      <c r="B162" s="1074"/>
      <c r="C162" s="1077"/>
      <c r="D162" s="884" t="s">
        <v>252</v>
      </c>
      <c r="E162" s="236"/>
      <c r="F162" s="236"/>
      <c r="G162" s="235"/>
      <c r="H162" s="434"/>
      <c r="I162" s="434"/>
      <c r="J162" s="435"/>
      <c r="K162" s="434"/>
      <c r="L162" s="434"/>
      <c r="M162" s="434"/>
      <c r="N162" s="434"/>
      <c r="O162" s="434"/>
      <c r="P162" s="436"/>
      <c r="Q162" s="515"/>
      <c r="R162" s="515"/>
      <c r="S162" s="515"/>
      <c r="T162" s="515"/>
      <c r="U162" s="515"/>
      <c r="V162" s="515"/>
      <c r="W162" s="515"/>
      <c r="X162" s="515"/>
      <c r="Y162" s="515"/>
      <c r="Z162" s="656"/>
      <c r="AA162" s="657"/>
      <c r="AB162" s="658"/>
      <c r="AC162" s="656"/>
      <c r="AD162" s="665"/>
      <c r="AE162" s="656"/>
      <c r="AF162" s="657"/>
      <c r="AG162" s="658"/>
      <c r="AH162" s="659"/>
      <c r="AI162" s="665"/>
      <c r="AJ162" s="656"/>
      <c r="AK162" s="657"/>
      <c r="AL162" s="659"/>
      <c r="AM162" s="665"/>
      <c r="AN162" s="326"/>
      <c r="AO162" s="326"/>
      <c r="AP162" s="326"/>
      <c r="AQ162" s="326"/>
      <c r="AR162" s="326"/>
      <c r="AS162" s="326"/>
      <c r="AT162" s="326"/>
      <c r="AU162" s="326"/>
      <c r="AV162" s="326"/>
      <c r="AW162" s="326"/>
      <c r="AX162" s="326"/>
      <c r="AY162" s="887"/>
    </row>
    <row r="163" spans="1:51" ht="35.25" customHeight="1">
      <c r="A163" s="207"/>
      <c r="B163" s="1075"/>
      <c r="C163" s="1078"/>
      <c r="D163" s="208" t="s">
        <v>7</v>
      </c>
      <c r="E163" s="233"/>
      <c r="F163" s="233"/>
      <c r="G163" s="234"/>
      <c r="H163" s="428"/>
      <c r="I163" s="428"/>
      <c r="J163" s="429"/>
      <c r="K163" s="428"/>
      <c r="L163" s="428"/>
      <c r="M163" s="428"/>
      <c r="N163" s="428"/>
      <c r="O163" s="428"/>
      <c r="P163" s="430"/>
      <c r="Q163" s="513"/>
      <c r="R163" s="513"/>
      <c r="S163" s="513"/>
      <c r="T163" s="513"/>
      <c r="U163" s="513"/>
      <c r="V163" s="513"/>
      <c r="W163" s="513"/>
      <c r="X163" s="513"/>
      <c r="Y163" s="513"/>
      <c r="Z163" s="661"/>
      <c r="AA163" s="650"/>
      <c r="AB163" s="651"/>
      <c r="AC163" s="661"/>
      <c r="AD163" s="662"/>
      <c r="AE163" s="661"/>
      <c r="AF163" s="650"/>
      <c r="AG163" s="651"/>
      <c r="AH163" s="652"/>
      <c r="AI163" s="662"/>
      <c r="AJ163" s="661"/>
      <c r="AK163" s="650"/>
      <c r="AL163" s="652"/>
      <c r="AM163" s="662"/>
      <c r="AN163" s="326"/>
      <c r="AO163" s="326"/>
      <c r="AP163" s="326"/>
      <c r="AQ163" s="326"/>
      <c r="AR163" s="326"/>
      <c r="AS163" s="326"/>
      <c r="AT163" s="326"/>
      <c r="AU163" s="326"/>
      <c r="AV163" s="326"/>
      <c r="AW163" s="326"/>
      <c r="AX163" s="326"/>
      <c r="AY163" s="888"/>
    </row>
    <row r="164" spans="1:51" s="982" customFormat="1" ht="20.25" customHeight="1">
      <c r="A164" s="1026" t="s">
        <v>323</v>
      </c>
      <c r="B164" s="1103" t="s">
        <v>437</v>
      </c>
      <c r="C164" s="1106" t="s">
        <v>281</v>
      </c>
      <c r="D164" s="962" t="s">
        <v>5</v>
      </c>
      <c r="E164" s="963">
        <f>SUM(H164,K164,N164,Q164,T164,W164,Z164,AE164,AJ164,AN164,AR164,AV164)</f>
        <v>741</v>
      </c>
      <c r="F164" s="963">
        <f>SUM(I164,L164,O164,R164,U164,X164,AA164,AF164,AK164,AO164,AS164,AW164)</f>
        <v>0</v>
      </c>
      <c r="G164" s="964">
        <f>SUM(F164/E164*100)</f>
        <v>0</v>
      </c>
      <c r="H164" s="965"/>
      <c r="I164" s="965"/>
      <c r="J164" s="966"/>
      <c r="K164" s="965"/>
      <c r="L164" s="965"/>
      <c r="M164" s="965"/>
      <c r="N164" s="965"/>
      <c r="O164" s="965"/>
      <c r="P164" s="967"/>
      <c r="Q164" s="968"/>
      <c r="R164" s="968"/>
      <c r="S164" s="968"/>
      <c r="T164" s="968"/>
      <c r="U164" s="968"/>
      <c r="V164" s="968"/>
      <c r="W164" s="968"/>
      <c r="X164" s="968"/>
      <c r="Y164" s="968"/>
      <c r="Z164" s="969"/>
      <c r="AA164" s="970"/>
      <c r="AB164" s="971"/>
      <c r="AC164" s="969"/>
      <c r="AD164" s="972"/>
      <c r="AE164" s="973"/>
      <c r="AF164" s="974"/>
      <c r="AG164" s="975"/>
      <c r="AH164" s="976"/>
      <c r="AI164" s="977"/>
      <c r="AJ164" s="973"/>
      <c r="AK164" s="974"/>
      <c r="AL164" s="976"/>
      <c r="AM164" s="977"/>
      <c r="AN164" s="978">
        <v>0</v>
      </c>
      <c r="AO164" s="978"/>
      <c r="AP164" s="978"/>
      <c r="AQ164" s="978" t="e">
        <f>SUM(AP164/AN164*100)</f>
        <v>#DIV/0!</v>
      </c>
      <c r="AR164" s="978"/>
      <c r="AS164" s="978"/>
      <c r="AT164" s="978"/>
      <c r="AU164" s="978"/>
      <c r="AV164" s="993">
        <v>741</v>
      </c>
      <c r="AW164" s="979"/>
      <c r="AX164" s="980" t="e">
        <f>SUM(AW164/AT164*100)</f>
        <v>#DIV/0!</v>
      </c>
      <c r="AY164" s="981"/>
    </row>
    <row r="165" spans="1:51" s="982" customFormat="1" ht="22.5" customHeight="1">
      <c r="A165" s="1027"/>
      <c r="B165" s="1104"/>
      <c r="C165" s="1107"/>
      <c r="D165" s="983" t="s">
        <v>1</v>
      </c>
      <c r="E165" s="963"/>
      <c r="F165" s="963"/>
      <c r="G165" s="964"/>
      <c r="H165" s="984"/>
      <c r="I165" s="984"/>
      <c r="J165" s="985"/>
      <c r="K165" s="984"/>
      <c r="L165" s="984"/>
      <c r="M165" s="984"/>
      <c r="N165" s="984"/>
      <c r="O165" s="984"/>
      <c r="P165" s="986"/>
      <c r="Q165" s="987"/>
      <c r="R165" s="987"/>
      <c r="S165" s="987"/>
      <c r="T165" s="987"/>
      <c r="U165" s="987"/>
      <c r="V165" s="987"/>
      <c r="W165" s="987"/>
      <c r="X165" s="987"/>
      <c r="Y165" s="987"/>
      <c r="Z165" s="969"/>
      <c r="AA165" s="970"/>
      <c r="AB165" s="971"/>
      <c r="AC165" s="969"/>
      <c r="AD165" s="972"/>
      <c r="AE165" s="988"/>
      <c r="AF165" s="989"/>
      <c r="AG165" s="990"/>
      <c r="AH165" s="991"/>
      <c r="AI165" s="992"/>
      <c r="AJ165" s="988"/>
      <c r="AK165" s="989"/>
      <c r="AL165" s="991"/>
      <c r="AM165" s="992"/>
      <c r="AN165" s="980"/>
      <c r="AO165" s="980"/>
      <c r="AP165" s="980"/>
      <c r="AQ165" s="978"/>
      <c r="AR165" s="980"/>
      <c r="AS165" s="980"/>
      <c r="AT165" s="980"/>
      <c r="AU165" s="980"/>
      <c r="AV165" s="993"/>
      <c r="AW165" s="993"/>
      <c r="AX165" s="980"/>
      <c r="AY165" s="994"/>
    </row>
    <row r="166" spans="1:51" s="982" customFormat="1" ht="30" customHeight="1">
      <c r="A166" s="1027"/>
      <c r="B166" s="1104"/>
      <c r="C166" s="1107"/>
      <c r="D166" s="995" t="s">
        <v>357</v>
      </c>
      <c r="E166" s="963"/>
      <c r="F166" s="963"/>
      <c r="G166" s="964"/>
      <c r="H166" s="996"/>
      <c r="I166" s="996"/>
      <c r="J166" s="997"/>
      <c r="K166" s="996"/>
      <c r="L166" s="996"/>
      <c r="M166" s="996"/>
      <c r="N166" s="996"/>
      <c r="O166" s="996"/>
      <c r="P166" s="998"/>
      <c r="Q166" s="999"/>
      <c r="R166" s="999"/>
      <c r="S166" s="999"/>
      <c r="T166" s="999"/>
      <c r="U166" s="999"/>
      <c r="V166" s="999"/>
      <c r="W166" s="999"/>
      <c r="X166" s="999"/>
      <c r="Y166" s="999"/>
      <c r="Z166" s="969"/>
      <c r="AA166" s="970"/>
      <c r="AB166" s="971"/>
      <c r="AC166" s="969"/>
      <c r="AD166" s="972"/>
      <c r="AE166" s="1000"/>
      <c r="AF166" s="1001"/>
      <c r="AG166" s="1002"/>
      <c r="AH166" s="1003"/>
      <c r="AI166" s="1004"/>
      <c r="AJ166" s="1000"/>
      <c r="AK166" s="1001"/>
      <c r="AL166" s="1003"/>
      <c r="AM166" s="1004"/>
      <c r="AN166" s="980"/>
      <c r="AO166" s="980"/>
      <c r="AP166" s="980"/>
      <c r="AQ166" s="978"/>
      <c r="AR166" s="980"/>
      <c r="AS166" s="980"/>
      <c r="AT166" s="980"/>
      <c r="AU166" s="980"/>
      <c r="AV166" s="993"/>
      <c r="AW166" s="993"/>
      <c r="AX166" s="980"/>
      <c r="AY166" s="994"/>
    </row>
    <row r="167" spans="1:51" s="982" customFormat="1" ht="19.5" customHeight="1">
      <c r="A167" s="1027"/>
      <c r="B167" s="1104"/>
      <c r="C167" s="1107"/>
      <c r="D167" s="1005" t="s">
        <v>251</v>
      </c>
      <c r="E167" s="963">
        <f>SUM(H167,K167,N167,Q167,T167,W167,Z167,AE167,AJ167,AN167,AR167,AV167)</f>
        <v>741</v>
      </c>
      <c r="F167" s="963">
        <f>SUM(I167,L167,O167,R167,U167,X167,AA167,AF167,AK167,AO167,AS167,AW167)</f>
        <v>0</v>
      </c>
      <c r="G167" s="964">
        <f>SUM(F167/E167*100)</f>
        <v>0</v>
      </c>
      <c r="H167" s="996"/>
      <c r="I167" s="996"/>
      <c r="J167" s="997"/>
      <c r="K167" s="996"/>
      <c r="L167" s="996"/>
      <c r="M167" s="996"/>
      <c r="N167" s="996"/>
      <c r="O167" s="996"/>
      <c r="P167" s="998"/>
      <c r="Q167" s="999"/>
      <c r="R167" s="999"/>
      <c r="S167" s="999"/>
      <c r="T167" s="999"/>
      <c r="U167" s="999"/>
      <c r="V167" s="999"/>
      <c r="W167" s="999"/>
      <c r="X167" s="999"/>
      <c r="Y167" s="999"/>
      <c r="Z167" s="969"/>
      <c r="AA167" s="970"/>
      <c r="AB167" s="971"/>
      <c r="AC167" s="969"/>
      <c r="AD167" s="972"/>
      <c r="AE167" s="1000"/>
      <c r="AF167" s="1001"/>
      <c r="AG167" s="1002"/>
      <c r="AH167" s="1003"/>
      <c r="AI167" s="1004"/>
      <c r="AJ167" s="1000"/>
      <c r="AK167" s="1001"/>
      <c r="AL167" s="1003"/>
      <c r="AM167" s="1004"/>
      <c r="AN167" s="980">
        <v>0</v>
      </c>
      <c r="AO167" s="980"/>
      <c r="AP167" s="980"/>
      <c r="AQ167" s="978" t="e">
        <f>SUM(AP167/AN167*100)</f>
        <v>#DIV/0!</v>
      </c>
      <c r="AR167" s="980"/>
      <c r="AS167" s="980"/>
      <c r="AT167" s="980"/>
      <c r="AU167" s="980"/>
      <c r="AV167" s="993">
        <v>741</v>
      </c>
      <c r="AW167" s="979"/>
      <c r="AX167" s="980" t="e">
        <f>SUM(AW167/AT167*100)</f>
        <v>#DIV/0!</v>
      </c>
      <c r="AY167" s="994"/>
    </row>
    <row r="168" spans="1:51" s="982" customFormat="1" ht="87.75" customHeight="1">
      <c r="A168" s="1027"/>
      <c r="B168" s="1104"/>
      <c r="C168" s="1107"/>
      <c r="D168" s="1005" t="s">
        <v>259</v>
      </c>
      <c r="E168" s="963">
        <f>SUM(H168,K168,N168,Q168,T168,W168,Z168,AE168,AJ168,AN168,AR168,AV168)</f>
        <v>0</v>
      </c>
      <c r="F168" s="963">
        <f>SUM(I168,L168,O168,R168,U168,X168,AA168,AF168,AK168,AO168,AS168,AW168)</f>
        <v>0</v>
      </c>
      <c r="G168" s="964" t="e">
        <f>SUM(F168/E168*100)</f>
        <v>#DIV/0!</v>
      </c>
      <c r="H168" s="1006"/>
      <c r="I168" s="1006"/>
      <c r="J168" s="1007"/>
      <c r="K168" s="1006"/>
      <c r="L168" s="1006"/>
      <c r="M168" s="1006"/>
      <c r="N168" s="1006"/>
      <c r="O168" s="1006"/>
      <c r="P168" s="1008"/>
      <c r="Q168" s="1009"/>
      <c r="R168" s="1009"/>
      <c r="S168" s="1009"/>
      <c r="T168" s="1009"/>
      <c r="U168" s="1009"/>
      <c r="V168" s="1009"/>
      <c r="W168" s="1009"/>
      <c r="X168" s="1009"/>
      <c r="Y168" s="1009"/>
      <c r="Z168" s="969"/>
      <c r="AA168" s="970"/>
      <c r="AB168" s="971"/>
      <c r="AC168" s="969"/>
      <c r="AD168" s="972"/>
      <c r="AE168" s="1010"/>
      <c r="AF168" s="1011"/>
      <c r="AG168" s="1012"/>
      <c r="AH168" s="1013"/>
      <c r="AI168" s="1014"/>
      <c r="AJ168" s="1010"/>
      <c r="AK168" s="1011"/>
      <c r="AL168" s="1013"/>
      <c r="AM168" s="1014"/>
      <c r="AN168" s="980">
        <v>0</v>
      </c>
      <c r="AO168" s="980"/>
      <c r="AP168" s="980"/>
      <c r="AQ168" s="980"/>
      <c r="AR168" s="980"/>
      <c r="AS168" s="980"/>
      <c r="AT168" s="980"/>
      <c r="AU168" s="980"/>
      <c r="AV168" s="979"/>
      <c r="AW168" s="979"/>
      <c r="AX168" s="980" t="e">
        <f>SUM(AW168/AT168*100)</f>
        <v>#DIV/0!</v>
      </c>
      <c r="AY168" s="994"/>
    </row>
    <row r="169" spans="1:51" s="982" customFormat="1" ht="17.25" customHeight="1">
      <c r="A169" s="1027"/>
      <c r="B169" s="1104"/>
      <c r="C169" s="1107"/>
      <c r="D169" s="1005" t="s">
        <v>252</v>
      </c>
      <c r="E169" s="1015"/>
      <c r="F169" s="1015"/>
      <c r="G169" s="1016"/>
      <c r="H169" s="1006"/>
      <c r="I169" s="1006"/>
      <c r="J169" s="1007"/>
      <c r="K169" s="1006"/>
      <c r="L169" s="1006"/>
      <c r="M169" s="1006"/>
      <c r="N169" s="1006"/>
      <c r="O169" s="1006"/>
      <c r="P169" s="1008"/>
      <c r="Q169" s="1009"/>
      <c r="R169" s="1009"/>
      <c r="S169" s="1009"/>
      <c r="T169" s="1009"/>
      <c r="U169" s="1009"/>
      <c r="V169" s="1009"/>
      <c r="W169" s="1009"/>
      <c r="X169" s="1009"/>
      <c r="Y169" s="1009"/>
      <c r="Z169" s="1010"/>
      <c r="AA169" s="1011"/>
      <c r="AB169" s="1012"/>
      <c r="AC169" s="1010"/>
      <c r="AD169" s="1014"/>
      <c r="AE169" s="1010"/>
      <c r="AF169" s="1011"/>
      <c r="AG169" s="1012"/>
      <c r="AH169" s="1013"/>
      <c r="AI169" s="1014"/>
      <c r="AJ169" s="1010"/>
      <c r="AK169" s="1011"/>
      <c r="AL169" s="1013"/>
      <c r="AM169" s="1014"/>
      <c r="AN169" s="980"/>
      <c r="AO169" s="980"/>
      <c r="AP169" s="980"/>
      <c r="AQ169" s="980"/>
      <c r="AR169" s="980"/>
      <c r="AS169" s="980"/>
      <c r="AT169" s="980"/>
      <c r="AU169" s="980"/>
      <c r="AV169" s="980"/>
      <c r="AW169" s="980"/>
      <c r="AX169" s="980"/>
      <c r="AY169" s="994"/>
    </row>
    <row r="170" spans="1:51" s="982" customFormat="1" ht="33.75" customHeight="1">
      <c r="A170" s="1028"/>
      <c r="B170" s="1105"/>
      <c r="C170" s="1108"/>
      <c r="D170" s="1017" t="s">
        <v>7</v>
      </c>
      <c r="E170" s="1018"/>
      <c r="F170" s="1018"/>
      <c r="G170" s="1019"/>
      <c r="H170" s="984"/>
      <c r="I170" s="984"/>
      <c r="J170" s="985"/>
      <c r="K170" s="984"/>
      <c r="L170" s="984"/>
      <c r="M170" s="984"/>
      <c r="N170" s="984"/>
      <c r="O170" s="984"/>
      <c r="P170" s="986"/>
      <c r="Q170" s="987"/>
      <c r="R170" s="987"/>
      <c r="S170" s="987"/>
      <c r="T170" s="987"/>
      <c r="U170" s="987"/>
      <c r="V170" s="987"/>
      <c r="W170" s="987"/>
      <c r="X170" s="987"/>
      <c r="Y170" s="987"/>
      <c r="Z170" s="988"/>
      <c r="AA170" s="989"/>
      <c r="AB170" s="990"/>
      <c r="AC170" s="988"/>
      <c r="AD170" s="992"/>
      <c r="AE170" s="988"/>
      <c r="AF170" s="989"/>
      <c r="AG170" s="990"/>
      <c r="AH170" s="991"/>
      <c r="AI170" s="992"/>
      <c r="AJ170" s="988"/>
      <c r="AK170" s="989"/>
      <c r="AL170" s="991"/>
      <c r="AM170" s="992"/>
      <c r="AN170" s="980"/>
      <c r="AO170" s="980"/>
      <c r="AP170" s="980"/>
      <c r="AQ170" s="980"/>
      <c r="AR170" s="980"/>
      <c r="AS170" s="980"/>
      <c r="AT170" s="980"/>
      <c r="AU170" s="980"/>
      <c r="AV170" s="980"/>
      <c r="AW170" s="980"/>
      <c r="AX170" s="980"/>
      <c r="AY170" s="1020"/>
    </row>
    <row r="171" spans="1:51" s="982" customFormat="1" ht="4.5" hidden="1" customHeight="1">
      <c r="A171" s="1021" t="s">
        <v>391</v>
      </c>
      <c r="B171" s="1109"/>
      <c r="C171" s="1091"/>
      <c r="D171" s="962" t="s">
        <v>5</v>
      </c>
      <c r="E171" s="963">
        <f>SUM(H171,K171,N171,Q171,T171,W171,Z171,AE171,AJ171,AN171,AR171,AV171)</f>
        <v>0</v>
      </c>
      <c r="F171" s="963">
        <f>SUM(I171,L171,O171,R171,U171,X171,AA171,AF171,AK171,AO171,AS171,AW171)</f>
        <v>0</v>
      </c>
      <c r="G171" s="964" t="e">
        <f>SUM(F171/E171*100)</f>
        <v>#DIV/0!</v>
      </c>
      <c r="H171" s="965"/>
      <c r="I171" s="965"/>
      <c r="J171" s="966"/>
      <c r="K171" s="965"/>
      <c r="L171" s="965"/>
      <c r="M171" s="965"/>
      <c r="N171" s="965"/>
      <c r="O171" s="965"/>
      <c r="P171" s="967"/>
      <c r="Q171" s="968"/>
      <c r="R171" s="968"/>
      <c r="S171" s="968"/>
      <c r="T171" s="968"/>
      <c r="U171" s="968"/>
      <c r="V171" s="968"/>
      <c r="W171" s="968"/>
      <c r="X171" s="968"/>
      <c r="Y171" s="968"/>
      <c r="Z171" s="973"/>
      <c r="AA171" s="974"/>
      <c r="AB171" s="975"/>
      <c r="AC171" s="973"/>
      <c r="AD171" s="977"/>
      <c r="AE171" s="973"/>
      <c r="AF171" s="974"/>
      <c r="AG171" s="975"/>
      <c r="AH171" s="976"/>
      <c r="AI171" s="977"/>
      <c r="AJ171" s="973"/>
      <c r="AK171" s="974"/>
      <c r="AL171" s="976"/>
      <c r="AM171" s="977"/>
      <c r="AN171" s="978"/>
      <c r="AO171" s="978"/>
      <c r="AP171" s="978"/>
      <c r="AQ171" s="978"/>
      <c r="AR171" s="978"/>
      <c r="AS171" s="978"/>
      <c r="AT171" s="978"/>
      <c r="AU171" s="978"/>
      <c r="AV171" s="1024"/>
      <c r="AW171" s="1024"/>
      <c r="AX171" s="1025" t="e">
        <f>SUM(AW171/AV171*100)</f>
        <v>#DIV/0!</v>
      </c>
      <c r="AY171" s="981"/>
    </row>
    <row r="172" spans="1:51" s="982" customFormat="1" ht="20.25" hidden="1" customHeight="1">
      <c r="A172" s="1022"/>
      <c r="B172" s="1110"/>
      <c r="C172" s="1092"/>
      <c r="D172" s="983" t="s">
        <v>1</v>
      </c>
      <c r="E172" s="963"/>
      <c r="F172" s="963"/>
      <c r="G172" s="964"/>
      <c r="H172" s="984"/>
      <c r="I172" s="984"/>
      <c r="J172" s="985"/>
      <c r="K172" s="984"/>
      <c r="L172" s="984"/>
      <c r="M172" s="984"/>
      <c r="N172" s="984"/>
      <c r="O172" s="984"/>
      <c r="P172" s="986"/>
      <c r="Q172" s="987"/>
      <c r="R172" s="987"/>
      <c r="S172" s="987"/>
      <c r="T172" s="987"/>
      <c r="U172" s="987"/>
      <c r="V172" s="987"/>
      <c r="W172" s="987"/>
      <c r="X172" s="987"/>
      <c r="Y172" s="987"/>
      <c r="Z172" s="988"/>
      <c r="AA172" s="989"/>
      <c r="AB172" s="990"/>
      <c r="AC172" s="988"/>
      <c r="AD172" s="992"/>
      <c r="AE172" s="988"/>
      <c r="AF172" s="989"/>
      <c r="AG172" s="990"/>
      <c r="AH172" s="991"/>
      <c r="AI172" s="992"/>
      <c r="AJ172" s="988"/>
      <c r="AK172" s="989"/>
      <c r="AL172" s="991"/>
      <c r="AM172" s="992"/>
      <c r="AN172" s="980"/>
      <c r="AO172" s="980"/>
      <c r="AP172" s="980"/>
      <c r="AQ172" s="980"/>
      <c r="AR172" s="980"/>
      <c r="AS172" s="980"/>
      <c r="AT172" s="980"/>
      <c r="AU172" s="980"/>
      <c r="AV172" s="1025"/>
      <c r="AW172" s="1025"/>
      <c r="AX172" s="1025"/>
      <c r="AY172" s="994"/>
    </row>
    <row r="173" spans="1:51" s="982" customFormat="1" ht="2.25" hidden="1" customHeight="1">
      <c r="A173" s="1022"/>
      <c r="B173" s="1110"/>
      <c r="C173" s="1092"/>
      <c r="D173" s="995" t="s">
        <v>357</v>
      </c>
      <c r="E173" s="963"/>
      <c r="F173" s="963"/>
      <c r="G173" s="964"/>
      <c r="H173" s="996"/>
      <c r="I173" s="996"/>
      <c r="J173" s="997"/>
      <c r="K173" s="996"/>
      <c r="L173" s="996"/>
      <c r="M173" s="996"/>
      <c r="N173" s="996"/>
      <c r="O173" s="996"/>
      <c r="P173" s="998"/>
      <c r="Q173" s="999"/>
      <c r="R173" s="999"/>
      <c r="S173" s="999"/>
      <c r="T173" s="999"/>
      <c r="U173" s="999"/>
      <c r="V173" s="999"/>
      <c r="W173" s="999"/>
      <c r="X173" s="999"/>
      <c r="Y173" s="999"/>
      <c r="Z173" s="1000"/>
      <c r="AA173" s="1001"/>
      <c r="AB173" s="1002"/>
      <c r="AC173" s="1000"/>
      <c r="AD173" s="1004"/>
      <c r="AE173" s="1000"/>
      <c r="AF173" s="1001"/>
      <c r="AG173" s="1002"/>
      <c r="AH173" s="1003"/>
      <c r="AI173" s="1004"/>
      <c r="AJ173" s="1000"/>
      <c r="AK173" s="1001"/>
      <c r="AL173" s="1003"/>
      <c r="AM173" s="1004"/>
      <c r="AN173" s="980"/>
      <c r="AO173" s="980"/>
      <c r="AP173" s="980"/>
      <c r="AQ173" s="980"/>
      <c r="AR173" s="980"/>
      <c r="AS173" s="980"/>
      <c r="AT173" s="980"/>
      <c r="AU173" s="980"/>
      <c r="AV173" s="1025"/>
      <c r="AW173" s="1025"/>
      <c r="AX173" s="1025"/>
      <c r="AY173" s="994"/>
    </row>
    <row r="174" spans="1:51" s="982" customFormat="1" ht="0.75" hidden="1" customHeight="1">
      <c r="A174" s="1022"/>
      <c r="B174" s="1110"/>
      <c r="C174" s="1092"/>
      <c r="D174" s="1005" t="s">
        <v>251</v>
      </c>
      <c r="E174" s="963">
        <f>SUM(H174,K174,N174,Q174,T174,W174,Z174,AE174,AJ174,AN174,AR174,AV174)</f>
        <v>0</v>
      </c>
      <c r="F174" s="963">
        <f>SUM(I174,L174,O174,R174,U174,X174,AA174,AF174,AK174,AO174,AS174,AW174)</f>
        <v>0</v>
      </c>
      <c r="G174" s="964" t="e">
        <f>SUM(F174/E174*100)</f>
        <v>#DIV/0!</v>
      </c>
      <c r="H174" s="996"/>
      <c r="I174" s="996"/>
      <c r="J174" s="997"/>
      <c r="K174" s="996"/>
      <c r="L174" s="996"/>
      <c r="M174" s="996"/>
      <c r="N174" s="996"/>
      <c r="O174" s="996"/>
      <c r="P174" s="998"/>
      <c r="Q174" s="999"/>
      <c r="R174" s="999"/>
      <c r="S174" s="999"/>
      <c r="T174" s="999"/>
      <c r="U174" s="999"/>
      <c r="V174" s="999"/>
      <c r="W174" s="999"/>
      <c r="X174" s="999"/>
      <c r="Y174" s="999"/>
      <c r="Z174" s="1000"/>
      <c r="AA174" s="1001"/>
      <c r="AB174" s="1002"/>
      <c r="AC174" s="1000"/>
      <c r="AD174" s="1004"/>
      <c r="AE174" s="1000"/>
      <c r="AF174" s="1001"/>
      <c r="AG174" s="1002"/>
      <c r="AH174" s="1003"/>
      <c r="AI174" s="1004"/>
      <c r="AJ174" s="1000"/>
      <c r="AK174" s="1001"/>
      <c r="AL174" s="1003"/>
      <c r="AM174" s="1004"/>
      <c r="AN174" s="980"/>
      <c r="AO174" s="980"/>
      <c r="AP174" s="980"/>
      <c r="AQ174" s="980"/>
      <c r="AR174" s="980"/>
      <c r="AS174" s="980"/>
      <c r="AT174" s="980"/>
      <c r="AU174" s="980"/>
      <c r="AV174" s="1025"/>
      <c r="AW174" s="1025"/>
      <c r="AX174" s="1025" t="e">
        <f t="shared" ref="AX174:AX175" si="37">SUM(AW174/AV174*100)</f>
        <v>#DIV/0!</v>
      </c>
      <c r="AY174" s="994"/>
    </row>
    <row r="175" spans="1:51" s="982" customFormat="1" ht="5.25" hidden="1" customHeight="1">
      <c r="A175" s="1022"/>
      <c r="B175" s="1110"/>
      <c r="C175" s="1092"/>
      <c r="D175" s="1005" t="s">
        <v>259</v>
      </c>
      <c r="E175" s="963">
        <f>SUM(H175,K175,N175,Q175,T175,W175,Z175,AE175,AJ175,AN175,AR175,AV175)</f>
        <v>0</v>
      </c>
      <c r="F175" s="963">
        <f>SUM(I175,L175,O175,R175,U175,X175,AA175,AF175,AK175,AO175,AS175,AW175)</f>
        <v>0</v>
      </c>
      <c r="G175" s="964" t="e">
        <f>SUM(F175/E175*100)</f>
        <v>#DIV/0!</v>
      </c>
      <c r="H175" s="1006"/>
      <c r="I175" s="1006"/>
      <c r="J175" s="1007"/>
      <c r="K175" s="1006"/>
      <c r="L175" s="1006"/>
      <c r="M175" s="1006"/>
      <c r="N175" s="1006"/>
      <c r="O175" s="1006"/>
      <c r="P175" s="1008"/>
      <c r="Q175" s="1009"/>
      <c r="R175" s="1009"/>
      <c r="S175" s="1009"/>
      <c r="T175" s="1009"/>
      <c r="U175" s="1009"/>
      <c r="V175" s="1009"/>
      <c r="W175" s="1009"/>
      <c r="X175" s="1009"/>
      <c r="Y175" s="1009"/>
      <c r="Z175" s="1010"/>
      <c r="AA175" s="1011"/>
      <c r="AB175" s="1012"/>
      <c r="AC175" s="1010"/>
      <c r="AD175" s="1014"/>
      <c r="AE175" s="1010"/>
      <c r="AF175" s="1011"/>
      <c r="AG175" s="1012"/>
      <c r="AH175" s="1013"/>
      <c r="AI175" s="1014"/>
      <c r="AJ175" s="1010"/>
      <c r="AK175" s="1011"/>
      <c r="AL175" s="1013"/>
      <c r="AM175" s="1014"/>
      <c r="AN175" s="980"/>
      <c r="AO175" s="980"/>
      <c r="AP175" s="980"/>
      <c r="AQ175" s="980"/>
      <c r="AR175" s="980"/>
      <c r="AS175" s="980"/>
      <c r="AT175" s="980"/>
      <c r="AU175" s="980"/>
      <c r="AV175" s="1025"/>
      <c r="AW175" s="1025"/>
      <c r="AX175" s="1025" t="e">
        <f t="shared" si="37"/>
        <v>#DIV/0!</v>
      </c>
      <c r="AY175" s="994"/>
    </row>
    <row r="176" spans="1:51" s="982" customFormat="1" ht="28.5" hidden="1" customHeight="1">
      <c r="A176" s="1022"/>
      <c r="B176" s="1110"/>
      <c r="C176" s="1092"/>
      <c r="D176" s="1005" t="s">
        <v>252</v>
      </c>
      <c r="E176" s="1015"/>
      <c r="F176" s="1015"/>
      <c r="G176" s="1016"/>
      <c r="H176" s="1006"/>
      <c r="I176" s="1006"/>
      <c r="J176" s="1007"/>
      <c r="K176" s="1006"/>
      <c r="L176" s="1006"/>
      <c r="M176" s="1006"/>
      <c r="N176" s="1006"/>
      <c r="O176" s="1006"/>
      <c r="P176" s="1008"/>
      <c r="Q176" s="1009"/>
      <c r="R176" s="1009"/>
      <c r="S176" s="1009"/>
      <c r="T176" s="1009"/>
      <c r="U176" s="1009"/>
      <c r="V176" s="1009"/>
      <c r="W176" s="1009"/>
      <c r="X176" s="1009"/>
      <c r="Y176" s="1009"/>
      <c r="Z176" s="1010"/>
      <c r="AA176" s="1011"/>
      <c r="AB176" s="1012"/>
      <c r="AC176" s="1010"/>
      <c r="AD176" s="1014"/>
      <c r="AE176" s="1010"/>
      <c r="AF176" s="1011"/>
      <c r="AG176" s="1012"/>
      <c r="AH176" s="1013"/>
      <c r="AI176" s="1014"/>
      <c r="AJ176" s="1010"/>
      <c r="AK176" s="1011"/>
      <c r="AL176" s="1013"/>
      <c r="AM176" s="1014"/>
      <c r="AN176" s="980"/>
      <c r="AO176" s="980"/>
      <c r="AP176" s="980"/>
      <c r="AQ176" s="980"/>
      <c r="AR176" s="980"/>
      <c r="AS176" s="980"/>
      <c r="AT176" s="980"/>
      <c r="AU176" s="980"/>
      <c r="AV176" s="980"/>
      <c r="AW176" s="980"/>
      <c r="AX176" s="980"/>
      <c r="AY176" s="994"/>
    </row>
    <row r="177" spans="1:51" s="982" customFormat="1" ht="0.75" hidden="1" customHeight="1">
      <c r="A177" s="1023"/>
      <c r="B177" s="1111"/>
      <c r="C177" s="1093"/>
      <c r="D177" s="1017" t="s">
        <v>7</v>
      </c>
      <c r="E177" s="1018"/>
      <c r="F177" s="1018"/>
      <c r="G177" s="1019"/>
      <c r="H177" s="984"/>
      <c r="I177" s="984"/>
      <c r="J177" s="985"/>
      <c r="K177" s="984"/>
      <c r="L177" s="984"/>
      <c r="M177" s="984"/>
      <c r="N177" s="984"/>
      <c r="O177" s="984"/>
      <c r="P177" s="986"/>
      <c r="Q177" s="987"/>
      <c r="R177" s="987"/>
      <c r="S177" s="987"/>
      <c r="T177" s="987"/>
      <c r="U177" s="987"/>
      <c r="V177" s="987"/>
      <c r="W177" s="987"/>
      <c r="X177" s="987"/>
      <c r="Y177" s="987"/>
      <c r="Z177" s="988"/>
      <c r="AA177" s="989"/>
      <c r="AB177" s="990"/>
      <c r="AC177" s="988"/>
      <c r="AD177" s="992"/>
      <c r="AE177" s="988"/>
      <c r="AF177" s="989"/>
      <c r="AG177" s="990"/>
      <c r="AH177" s="991"/>
      <c r="AI177" s="992"/>
      <c r="AJ177" s="988"/>
      <c r="AK177" s="989"/>
      <c r="AL177" s="991"/>
      <c r="AM177" s="992"/>
      <c r="AN177" s="980"/>
      <c r="AO177" s="980"/>
      <c r="AP177" s="980"/>
      <c r="AQ177" s="980"/>
      <c r="AR177" s="980"/>
      <c r="AS177" s="980"/>
      <c r="AT177" s="980"/>
      <c r="AU177" s="980"/>
      <c r="AV177" s="980"/>
      <c r="AW177" s="980"/>
      <c r="AX177" s="980"/>
      <c r="AY177" s="1020"/>
    </row>
    <row r="178" spans="1:51" s="178" customFormat="1" ht="21.75" customHeight="1">
      <c r="A178" s="210"/>
      <c r="B178" s="1088" t="s">
        <v>324</v>
      </c>
      <c r="C178" s="1088"/>
      <c r="D178" s="211" t="s">
        <v>5</v>
      </c>
      <c r="E178" s="292">
        <f>SUM(E122,E129,E136,E143,E150,E164,E171)</f>
        <v>5325.4634800000003</v>
      </c>
      <c r="F178" s="292">
        <f>SUM(F122,F129,F136,F143,F150,F164,F171)</f>
        <v>2809.56853</v>
      </c>
      <c r="G178" s="897">
        <f>SUM(F178/E178*100)</f>
        <v>52.757258416125687</v>
      </c>
      <c r="H178" s="445">
        <f>SUM(H122,H129,H136,H143,H150,H164,H171)</f>
        <v>0</v>
      </c>
      <c r="I178" s="446">
        <f>SUM(I122,I129,I136,I143,I150,I164,I171)</f>
        <v>0</v>
      </c>
      <c r="J178" s="306" t="e">
        <f>SUM(I178/H178*100)</f>
        <v>#DIV/0!</v>
      </c>
      <c r="K178" s="446">
        <f>SUM(K122,K129,K136,K143,K150,K164,K171)</f>
        <v>180.32368</v>
      </c>
      <c r="L178" s="446">
        <f>SUM(L122,L129,L136,L143,L150,L164,L171)</f>
        <v>180.32368</v>
      </c>
      <c r="M178" s="306">
        <f>SUM(L178/K178*100)</f>
        <v>100</v>
      </c>
      <c r="N178" s="446">
        <f>SUM(N122,N129,N136,N143,N150,N164,N171)</f>
        <v>519.19533999999999</v>
      </c>
      <c r="O178" s="446">
        <f>SUM(O122,O129,O136,O143,O150,O164,O171)</f>
        <v>519.19533999999999</v>
      </c>
      <c r="P178" s="447">
        <f>SUM(O178/N178*100)</f>
        <v>100</v>
      </c>
      <c r="Q178" s="520">
        <f>SUM(Q122,Q129,Q136,Q143,Q150,Q164,Q171)</f>
        <v>870.41368</v>
      </c>
      <c r="R178" s="520">
        <f>SUM(R122,R129,R136,R143,R150,R164,R171)</f>
        <v>870.41368</v>
      </c>
      <c r="S178" s="521">
        <f>SUM(R178/Q178*100)</f>
        <v>100</v>
      </c>
      <c r="T178" s="520">
        <f>SUM(T122,T129,T136,T143,T150,T164,T171)</f>
        <v>244.13618</v>
      </c>
      <c r="U178" s="520">
        <f>SUM(U122,U129,U136,U143,U150,U164,U171)</f>
        <v>244.13618</v>
      </c>
      <c r="V178" s="521">
        <f>SUM(U178/T178*100)</f>
        <v>100</v>
      </c>
      <c r="W178" s="520">
        <f>SUM(W122,W129,W136,W143,W150,W164,W171)</f>
        <v>185.32368</v>
      </c>
      <c r="X178" s="520">
        <f>SUM(X122,X129,X136,X143,X150,X164,X171)</f>
        <v>175.56168</v>
      </c>
      <c r="Y178" s="521">
        <f>SUM(X178/W178*100)</f>
        <v>94.732459446089138</v>
      </c>
      <c r="Z178" s="698">
        <f>SUM(Z122,Z129,Z136,Z143,Z150,Z164,Z171)</f>
        <v>191.32867999999999</v>
      </c>
      <c r="AA178" s="698">
        <f>SUM(AA122,AA129,AA136,AA143,AA150,AA164,AA171)</f>
        <v>0</v>
      </c>
      <c r="AB178" s="698">
        <f>SUM(AB122,AB129,AB136,AB143,AB150,AB164,AB171)</f>
        <v>0</v>
      </c>
      <c r="AC178" s="698">
        <f>SUM(AC122,AC129,AC136,AC143,AC150,AC164,AC171)</f>
        <v>186.89308</v>
      </c>
      <c r="AD178" s="699">
        <f>SUM(AC178/Z178*100)</f>
        <v>97.68168577758442</v>
      </c>
      <c r="AE178" s="698">
        <f>SUM(AE122,AE129,AE136,AE143,AE150,AE164,AE171)</f>
        <v>235.32368</v>
      </c>
      <c r="AF178" s="698">
        <f>SUM(AF122,AF129,AF136,AF143,AF150,AF164,AF171)</f>
        <v>0</v>
      </c>
      <c r="AG178" s="698">
        <f>SUM(AG122,AG129,AG136,AG143,AG150,AG164,AG171)</f>
        <v>0</v>
      </c>
      <c r="AH178" s="698">
        <f>SUM(AH122,AH129,AH136,AH143,AH150,AH164,AH171)</f>
        <v>225.71002999999999</v>
      </c>
      <c r="AI178" s="699">
        <f>SUM(AH178/AE178*100)</f>
        <v>95.91471202558111</v>
      </c>
      <c r="AJ178" s="698">
        <f>SUM(AJ122,AJ129,AJ136,AJ143,AJ150,AJ164,AJ171)</f>
        <v>215.32368</v>
      </c>
      <c r="AK178" s="698">
        <f>SUM(AK122,AK129,AK136,AK143,AK150,AK164,AK171)</f>
        <v>0</v>
      </c>
      <c r="AL178" s="698">
        <f>SUM(AL122,AL129,AL136,AL143,AL150,AL164,AL171)</f>
        <v>223.63118</v>
      </c>
      <c r="AM178" s="699">
        <f>SUM(AL178/AJ178*100)</f>
        <v>103.85814509579254</v>
      </c>
      <c r="AN178" s="955">
        <f>SUM(AN122,AN129,AN136,AN143,AN150,AN164,AN171)</f>
        <v>183.70367999999999</v>
      </c>
      <c r="AO178" s="334">
        <f>SUM(AO122,AO129,AO136,AO143,AO150,AO164,AO171)</f>
        <v>0</v>
      </c>
      <c r="AP178" s="334">
        <f>SUM(AP122,AP129,AP136,AP143,AP150,AP164,AP171)</f>
        <v>183.70367999999999</v>
      </c>
      <c r="AQ178" s="335">
        <f>SUM(AP178/AN178*100)</f>
        <v>100</v>
      </c>
      <c r="AR178" s="955">
        <f>SUM(AR122,AR129,AR136,AR143,AR150,AR164,AR171)</f>
        <v>221.33242999999999</v>
      </c>
      <c r="AS178" s="334">
        <f>SUM(AS122,AS129,AS136,AS143,AS150,AS164,AS171)</f>
        <v>0</v>
      </c>
      <c r="AT178" s="334">
        <f>SUM(AT122,AT129,AT136,AT143,AT150,AT164,AT171)</f>
        <v>0</v>
      </c>
      <c r="AU178" s="335">
        <f>SUM(AT178/AR178*100)</f>
        <v>0</v>
      </c>
      <c r="AV178" s="955">
        <f>SUM(AV122,AV129,AV136,AV143,AV150,AV164,AV171)</f>
        <v>2279.0587700000001</v>
      </c>
      <c r="AW178" s="334">
        <f>SUM(AW122,AW129,AW136,AW143,AW150,AW164,AW171)</f>
        <v>0</v>
      </c>
      <c r="AX178" s="570">
        <f>SUM(AW178/AV178*100)</f>
        <v>0</v>
      </c>
      <c r="AY178" s="212"/>
    </row>
    <row r="179" spans="1:51" s="178" customFormat="1" ht="24.75" customHeight="1">
      <c r="A179" s="210"/>
      <c r="B179" s="1089"/>
      <c r="C179" s="1089"/>
      <c r="D179" s="213" t="s">
        <v>1</v>
      </c>
      <c r="E179" s="292"/>
      <c r="F179" s="292"/>
      <c r="G179" s="897"/>
      <c r="H179" s="445"/>
      <c r="I179" s="448"/>
      <c r="J179" s="306"/>
      <c r="K179" s="446"/>
      <c r="L179" s="448"/>
      <c r="M179" s="306"/>
      <c r="N179" s="446"/>
      <c r="O179" s="446"/>
      <c r="P179" s="447"/>
      <c r="Q179" s="520"/>
      <c r="R179" s="520"/>
      <c r="S179" s="521"/>
      <c r="T179" s="520"/>
      <c r="U179" s="520"/>
      <c r="V179" s="521"/>
      <c r="W179" s="520"/>
      <c r="X179" s="520"/>
      <c r="Y179" s="521"/>
      <c r="Z179" s="698"/>
      <c r="AA179" s="674"/>
      <c r="AB179" s="675"/>
      <c r="AC179" s="676"/>
      <c r="AD179" s="699"/>
      <c r="AE179" s="698"/>
      <c r="AF179" s="674"/>
      <c r="AG179" s="675"/>
      <c r="AH179" s="676"/>
      <c r="AI179" s="699"/>
      <c r="AJ179" s="698"/>
      <c r="AK179" s="674"/>
      <c r="AL179" s="676"/>
      <c r="AM179" s="699"/>
      <c r="AN179" s="334"/>
      <c r="AO179" s="337"/>
      <c r="AP179" s="331"/>
      <c r="AQ179" s="335"/>
      <c r="AR179" s="334"/>
      <c r="AS179" s="337"/>
      <c r="AT179" s="331"/>
      <c r="AU179" s="335"/>
      <c r="AV179" s="334"/>
      <c r="AW179" s="338"/>
      <c r="AX179" s="570"/>
      <c r="AY179" s="212"/>
    </row>
    <row r="180" spans="1:51" s="178" customFormat="1" ht="33.75" customHeight="1">
      <c r="A180" s="210"/>
      <c r="B180" s="1089"/>
      <c r="C180" s="1089"/>
      <c r="D180" s="214" t="s">
        <v>357</v>
      </c>
      <c r="E180" s="292"/>
      <c r="F180" s="292"/>
      <c r="G180" s="897"/>
      <c r="H180" s="445"/>
      <c r="I180" s="448"/>
      <c r="J180" s="306"/>
      <c r="K180" s="446"/>
      <c r="L180" s="448"/>
      <c r="M180" s="306"/>
      <c r="N180" s="446"/>
      <c r="O180" s="446"/>
      <c r="P180" s="447"/>
      <c r="Q180" s="520"/>
      <c r="R180" s="520"/>
      <c r="S180" s="521"/>
      <c r="T180" s="520"/>
      <c r="U180" s="520"/>
      <c r="V180" s="521"/>
      <c r="W180" s="520"/>
      <c r="X180" s="520"/>
      <c r="Y180" s="521"/>
      <c r="Z180" s="698"/>
      <c r="AA180" s="674"/>
      <c r="AB180" s="675"/>
      <c r="AC180" s="676"/>
      <c r="AD180" s="699"/>
      <c r="AE180" s="698"/>
      <c r="AF180" s="674"/>
      <c r="AG180" s="675"/>
      <c r="AH180" s="676"/>
      <c r="AI180" s="699"/>
      <c r="AJ180" s="698"/>
      <c r="AK180" s="674"/>
      <c r="AL180" s="676"/>
      <c r="AM180" s="699"/>
      <c r="AN180" s="334"/>
      <c r="AO180" s="337"/>
      <c r="AP180" s="331"/>
      <c r="AQ180" s="335"/>
      <c r="AR180" s="334"/>
      <c r="AS180" s="337"/>
      <c r="AT180" s="331"/>
      <c r="AU180" s="335"/>
      <c r="AV180" s="334"/>
      <c r="AW180" s="338"/>
      <c r="AX180" s="570"/>
      <c r="AY180" s="212"/>
    </row>
    <row r="181" spans="1:51" s="178" customFormat="1" ht="15.6">
      <c r="A181" s="210"/>
      <c r="B181" s="1089"/>
      <c r="C181" s="1089"/>
      <c r="D181" s="215" t="s">
        <v>251</v>
      </c>
      <c r="E181" s="292">
        <f>SUM(E125,E132,E139,E146,E153,E167,E174)</f>
        <v>5325.4634800000003</v>
      </c>
      <c r="F181" s="292">
        <f>SUM(F125,F132,F139,F146,F153,F167,F174)</f>
        <v>2809.56853</v>
      </c>
      <c r="G181" s="897">
        <f>SUM(F181/E181*100)</f>
        <v>52.757258416125687</v>
      </c>
      <c r="H181" s="445">
        <f>SUM(H125,H132,H139,H146,H153,H167,H174)</f>
        <v>0</v>
      </c>
      <c r="I181" s="446">
        <f>SUM(I125,I132,I139,I146,I153,I167,I174)</f>
        <v>0</v>
      </c>
      <c r="J181" s="306" t="e">
        <f>SUM(I181/H181*100)</f>
        <v>#DIV/0!</v>
      </c>
      <c r="K181" s="446">
        <f>SUM(K125,K132,K139,K146,K153,K167,K174)</f>
        <v>180.32368</v>
      </c>
      <c r="L181" s="446">
        <f>SUM(L125,L132,L139,L146,L153,L167,L174)</f>
        <v>180.32368</v>
      </c>
      <c r="M181" s="306">
        <f>SUM(L181/K181*100)</f>
        <v>100</v>
      </c>
      <c r="N181" s="446">
        <f>SUM(N125,N132,N139,N146,N153,N167,N174)</f>
        <v>519.19533999999999</v>
      </c>
      <c r="O181" s="446">
        <f>SUM(O125,O132,O139,O146,O153,O167,O174)</f>
        <v>519.19533999999999</v>
      </c>
      <c r="P181" s="447">
        <f>SUM(O181/N181*100)</f>
        <v>100</v>
      </c>
      <c r="Q181" s="520">
        <f>SUM(Q125,Q132,Q139,Q146,Q153,Q167,Q174)</f>
        <v>870.41368</v>
      </c>
      <c r="R181" s="520">
        <f>SUM(R125,R132,R139,R146,R153,R167,R174)</f>
        <v>870.41368</v>
      </c>
      <c r="S181" s="521">
        <f>SUM(R181/Q181*100)</f>
        <v>100</v>
      </c>
      <c r="T181" s="520">
        <f>SUM(T125,T132,T139,T146,T153,T167,T174)</f>
        <v>244.13618</v>
      </c>
      <c r="U181" s="520">
        <f>SUM(U125,U132,U139,U146,U153,U167,U174)</f>
        <v>244.13618</v>
      </c>
      <c r="V181" s="521">
        <f>SUM(U181/T181*100)</f>
        <v>100</v>
      </c>
      <c r="W181" s="520">
        <f>SUM(W125,W132,W139,W146,W153,W167,W174)</f>
        <v>185.32368</v>
      </c>
      <c r="X181" s="520">
        <f>SUM(X125,X132,X139,X146,X153,X167,X174)</f>
        <v>175.56168</v>
      </c>
      <c r="Y181" s="521">
        <f>SUM(X181/W181*100)</f>
        <v>94.732459446089138</v>
      </c>
      <c r="Z181" s="698">
        <f t="shared" ref="Z181:AC182" si="38">SUM(Z125,Z132,Z139,Z146,Z153,Z167,Z174)</f>
        <v>191.32867999999999</v>
      </c>
      <c r="AA181" s="698">
        <f t="shared" si="38"/>
        <v>0</v>
      </c>
      <c r="AB181" s="698">
        <f t="shared" si="38"/>
        <v>0</v>
      </c>
      <c r="AC181" s="698">
        <f t="shared" si="38"/>
        <v>186.89308</v>
      </c>
      <c r="AD181" s="699">
        <f>SUM(AC181/Z181*100)</f>
        <v>97.68168577758442</v>
      </c>
      <c r="AE181" s="698">
        <f t="shared" ref="AE181:AH182" si="39">SUM(AE125,AE132,AE139,AE146,AE153,AE167,AE174)</f>
        <v>235.32368</v>
      </c>
      <c r="AF181" s="698">
        <f t="shared" si="39"/>
        <v>0</v>
      </c>
      <c r="AG181" s="698">
        <f t="shared" si="39"/>
        <v>0</v>
      </c>
      <c r="AH181" s="698">
        <f t="shared" si="39"/>
        <v>225.71002999999999</v>
      </c>
      <c r="AI181" s="699">
        <f>SUM(AH181/AE181*100)</f>
        <v>95.91471202558111</v>
      </c>
      <c r="AJ181" s="698">
        <f t="shared" ref="AJ181:AL182" si="40">SUM(AJ125,AJ132,AJ139,AJ146,AJ153,AJ167,AJ174)</f>
        <v>215.32368</v>
      </c>
      <c r="AK181" s="698">
        <f t="shared" si="40"/>
        <v>0</v>
      </c>
      <c r="AL181" s="698">
        <f t="shared" si="40"/>
        <v>223.63118</v>
      </c>
      <c r="AM181" s="699">
        <f>SUM(AL181/AJ181*100)</f>
        <v>103.85814509579254</v>
      </c>
      <c r="AN181" s="334">
        <f t="shared" ref="AN181:AP182" si="41">SUM(AN125,AN132,AN139,AN146,AN153,AN167,AN174)</f>
        <v>183.70367999999999</v>
      </c>
      <c r="AO181" s="334">
        <f t="shared" si="41"/>
        <v>0</v>
      </c>
      <c r="AP181" s="334">
        <f t="shared" si="41"/>
        <v>183.70367999999999</v>
      </c>
      <c r="AQ181" s="335">
        <f>SUM(AP181/AN181*100)</f>
        <v>100</v>
      </c>
      <c r="AR181" s="334">
        <f>SUM(AR125,AR132,AR139,AR146,AR153,AR167,AR174)</f>
        <v>221.33242999999999</v>
      </c>
      <c r="AS181" s="334">
        <f>SUM(AS125,AS132,AS139,AS146,AS153,AS167,AS174)</f>
        <v>0</v>
      </c>
      <c r="AT181" s="334">
        <f>SUM(AT125,AT132,AT139,AT146,AT153,AT167,AT174)</f>
        <v>0</v>
      </c>
      <c r="AU181" s="335">
        <f>SUM(AT181/AR181*100)</f>
        <v>0</v>
      </c>
      <c r="AV181" s="334">
        <f>SUM(AV125,AV132,AV139,AV146,AV153,AV167,AV174)</f>
        <v>2279.0587700000001</v>
      </c>
      <c r="AW181" s="334">
        <f>SUM(AW125,AW132,AW139,AW146,AW153,AW167,AW174)</f>
        <v>0</v>
      </c>
      <c r="AX181" s="570">
        <f>SUM(AW181/AV181*100)</f>
        <v>0</v>
      </c>
      <c r="AY181" s="212"/>
    </row>
    <row r="182" spans="1:51" s="178" customFormat="1" ht="78">
      <c r="A182" s="210"/>
      <c r="B182" s="1089"/>
      <c r="C182" s="1089"/>
      <c r="D182" s="215" t="s">
        <v>259</v>
      </c>
      <c r="E182" s="292">
        <f>SUM(E126,E133,E140,E147,E154,E161,E168)</f>
        <v>1451.9334800000001</v>
      </c>
      <c r="F182" s="292">
        <f>SUM(F126,F133,F140,F147,F154,F168,F175)</f>
        <v>1086.05916</v>
      </c>
      <c r="G182" s="897">
        <f>SUM(F182/E182*100)</f>
        <v>74.80088963855286</v>
      </c>
      <c r="H182" s="445">
        <f>SUM(H126,H133,H140,H147,H154,H168,H175)</f>
        <v>0</v>
      </c>
      <c r="I182" s="446">
        <f>SUM(I126,I133,I140,I147,I154,I168,I175)</f>
        <v>0</v>
      </c>
      <c r="J182" s="306" t="e">
        <f>SUM(I182/H182*100)</f>
        <v>#DIV/0!</v>
      </c>
      <c r="K182" s="446">
        <f>SUM(K126,K133,K140,K147,K154,K168,K175)</f>
        <v>35</v>
      </c>
      <c r="L182" s="446">
        <f>SUM(L126,L133,L140,L147,L154,L168,L175)</f>
        <v>35</v>
      </c>
      <c r="M182" s="306">
        <f>SUM(L182/K182*100)</f>
        <v>100</v>
      </c>
      <c r="N182" s="446">
        <f>SUM(N126,N133,N140,N147,N154,N168,N175)</f>
        <v>313.05916000000002</v>
      </c>
      <c r="O182" s="446">
        <f>SUM(O126,O133,O140,O147,O154,O168,O175)</f>
        <v>313.05916000000002</v>
      </c>
      <c r="P182" s="447">
        <f>SUM(O182/N182*100)</f>
        <v>100</v>
      </c>
      <c r="Q182" s="520">
        <f>SUM(Q126,Q133,Q140,Q147,Q154,Q168,Q175)</f>
        <v>655</v>
      </c>
      <c r="R182" s="520">
        <f>SUM(R126,R133,R140,R147,R154,R168,R175)</f>
        <v>655</v>
      </c>
      <c r="S182" s="521">
        <f>SUM(R182/Q182*100)</f>
        <v>100</v>
      </c>
      <c r="T182" s="520">
        <f>SUM(T126,T133,T140,T147,T154,T168,T175)</f>
        <v>83</v>
      </c>
      <c r="U182" s="520">
        <f>SUM(U126,U133,U140,U147,U154,U168,U175)</f>
        <v>83</v>
      </c>
      <c r="V182" s="521">
        <f>SUM(U182/T182*100)</f>
        <v>100</v>
      </c>
      <c r="W182" s="520">
        <f>SUM(W126,W133,W140,W147,W154,W168,W175)</f>
        <v>0</v>
      </c>
      <c r="X182" s="520">
        <f>SUM(X126,X133,X140,X147,X154,X168,X175)</f>
        <v>0</v>
      </c>
      <c r="Y182" s="521" t="e">
        <f>SUM(X182/W182*100)</f>
        <v>#DIV/0!</v>
      </c>
      <c r="Z182" s="698">
        <f t="shared" si="38"/>
        <v>0</v>
      </c>
      <c r="AA182" s="698">
        <f t="shared" si="38"/>
        <v>0</v>
      </c>
      <c r="AB182" s="698">
        <f t="shared" si="38"/>
        <v>0</v>
      </c>
      <c r="AC182" s="698">
        <f t="shared" si="38"/>
        <v>0</v>
      </c>
      <c r="AD182" s="699" t="e">
        <f>SUM(AC182/Z182*100)</f>
        <v>#DIV/0!</v>
      </c>
      <c r="AE182" s="698">
        <f t="shared" si="39"/>
        <v>0</v>
      </c>
      <c r="AF182" s="698">
        <f t="shared" si="39"/>
        <v>0</v>
      </c>
      <c r="AG182" s="698">
        <f t="shared" si="39"/>
        <v>0</v>
      </c>
      <c r="AH182" s="698">
        <f t="shared" si="39"/>
        <v>0</v>
      </c>
      <c r="AI182" s="699" t="e">
        <f>SUM(AH182/AE182*100)</f>
        <v>#DIV/0!</v>
      </c>
      <c r="AJ182" s="698">
        <f t="shared" si="40"/>
        <v>0</v>
      </c>
      <c r="AK182" s="698">
        <f t="shared" si="40"/>
        <v>0</v>
      </c>
      <c r="AL182" s="698">
        <f t="shared" si="40"/>
        <v>0</v>
      </c>
      <c r="AM182" s="699" t="e">
        <f>SUM(AL182/AJ182*100)</f>
        <v>#DIV/0!</v>
      </c>
      <c r="AN182" s="334">
        <f t="shared" si="41"/>
        <v>0</v>
      </c>
      <c r="AO182" s="334">
        <f t="shared" si="41"/>
        <v>0</v>
      </c>
      <c r="AP182" s="334">
        <f t="shared" si="41"/>
        <v>0</v>
      </c>
      <c r="AQ182" s="335" t="e">
        <f>SUM(AP182/AN182*100)</f>
        <v>#DIV/0!</v>
      </c>
      <c r="AR182" s="334" t="e">
        <f>SUM(AR126,AR133,#REF!,AR147,AR154,AR168,AR175)</f>
        <v>#REF!</v>
      </c>
      <c r="AS182" s="334">
        <f>SUM(AS126,AS133,AS140,AS147,AS154,AS168,AS175)</f>
        <v>0</v>
      </c>
      <c r="AT182" s="334">
        <f>SUM(AT126,AT133,AT140,AT147,AT154,AT168,AT175)</f>
        <v>0</v>
      </c>
      <c r="AU182" s="335" t="e">
        <f>SUM(AT182/AR182*100)</f>
        <v>#REF!</v>
      </c>
      <c r="AV182" s="334">
        <f>SUM(AV126,AV133,AV140,AV147,AV154,AV168,AV175)</f>
        <v>365.87432000000001</v>
      </c>
      <c r="AW182" s="334">
        <f>SUM(AW126,AW133,AW140,AW147,AW154,AW168,AW175)</f>
        <v>0</v>
      </c>
      <c r="AX182" s="570">
        <f>SUM(AW182/AV182*100)</f>
        <v>0</v>
      </c>
      <c r="AY182" s="212"/>
    </row>
    <row r="183" spans="1:51" s="178" customFormat="1" ht="15.6">
      <c r="A183" s="210"/>
      <c r="B183" s="1089"/>
      <c r="C183" s="1089"/>
      <c r="D183" s="215" t="s">
        <v>252</v>
      </c>
      <c r="E183" s="240"/>
      <c r="F183" s="240"/>
      <c r="G183" s="241"/>
      <c r="H183" s="439"/>
      <c r="I183" s="439"/>
      <c r="J183" s="440"/>
      <c r="K183" s="439"/>
      <c r="L183" s="439"/>
      <c r="M183" s="439"/>
      <c r="N183" s="439"/>
      <c r="O183" s="439"/>
      <c r="P183" s="441"/>
      <c r="Q183" s="518"/>
      <c r="R183" s="518"/>
      <c r="S183" s="518"/>
      <c r="T183" s="518"/>
      <c r="U183" s="518"/>
      <c r="V183" s="518"/>
      <c r="W183" s="518"/>
      <c r="X183" s="518"/>
      <c r="Y183" s="518"/>
      <c r="Z183" s="677"/>
      <c r="AA183" s="678"/>
      <c r="AB183" s="679"/>
      <c r="AC183" s="677"/>
      <c r="AD183" s="680"/>
      <c r="AE183" s="677"/>
      <c r="AF183" s="678"/>
      <c r="AG183" s="679"/>
      <c r="AH183" s="681"/>
      <c r="AI183" s="680"/>
      <c r="AJ183" s="677"/>
      <c r="AK183" s="678"/>
      <c r="AL183" s="681"/>
      <c r="AM183" s="680"/>
      <c r="AN183" s="332"/>
      <c r="AO183" s="332"/>
      <c r="AP183" s="332"/>
      <c r="AQ183" s="332"/>
      <c r="AR183" s="332"/>
      <c r="AS183" s="332"/>
      <c r="AT183" s="332"/>
      <c r="AU183" s="332"/>
      <c r="AV183" s="332"/>
      <c r="AW183" s="332"/>
      <c r="AX183" s="332"/>
      <c r="AY183" s="212"/>
    </row>
    <row r="184" spans="1:51" s="178" customFormat="1" ht="33.75" customHeight="1">
      <c r="A184" s="218"/>
      <c r="B184" s="1090"/>
      <c r="C184" s="1090"/>
      <c r="D184" s="216" t="s">
        <v>7</v>
      </c>
      <c r="E184" s="240"/>
      <c r="F184" s="240"/>
      <c r="G184" s="241"/>
      <c r="H184" s="439"/>
      <c r="I184" s="439"/>
      <c r="J184" s="440"/>
      <c r="K184" s="439"/>
      <c r="L184" s="439"/>
      <c r="M184" s="439"/>
      <c r="N184" s="439"/>
      <c r="O184" s="439"/>
      <c r="P184" s="441"/>
      <c r="Q184" s="518"/>
      <c r="R184" s="518"/>
      <c r="S184" s="518"/>
      <c r="T184" s="518"/>
      <c r="U184" s="518"/>
      <c r="V184" s="518"/>
      <c r="W184" s="518"/>
      <c r="X184" s="518"/>
      <c r="Y184" s="518"/>
      <c r="Z184" s="677"/>
      <c r="AA184" s="678"/>
      <c r="AB184" s="679"/>
      <c r="AC184" s="677"/>
      <c r="AD184" s="680"/>
      <c r="AE184" s="677"/>
      <c r="AF184" s="678"/>
      <c r="AG184" s="679"/>
      <c r="AH184" s="681"/>
      <c r="AI184" s="680"/>
      <c r="AJ184" s="677"/>
      <c r="AK184" s="678"/>
      <c r="AL184" s="681"/>
      <c r="AM184" s="680"/>
      <c r="AN184" s="332"/>
      <c r="AO184" s="332"/>
      <c r="AP184" s="332"/>
      <c r="AQ184" s="332"/>
      <c r="AR184" s="332"/>
      <c r="AS184" s="332"/>
      <c r="AT184" s="332"/>
      <c r="AU184" s="332"/>
      <c r="AV184" s="332"/>
      <c r="AW184" s="332"/>
      <c r="AX184" s="332"/>
      <c r="AY184" s="212"/>
    </row>
    <row r="185" spans="1:51" ht="93.6">
      <c r="A185" s="303"/>
      <c r="B185" s="860" t="s">
        <v>325</v>
      </c>
      <c r="C185" s="303"/>
      <c r="D185" s="140"/>
      <c r="E185" s="233"/>
      <c r="F185" s="233"/>
      <c r="G185" s="237"/>
      <c r="H185" s="405"/>
      <c r="I185" s="406"/>
      <c r="J185" s="407"/>
      <c r="K185" s="406"/>
      <c r="L185" s="408"/>
      <c r="M185" s="409"/>
      <c r="N185" s="406"/>
      <c r="O185" s="406"/>
      <c r="P185" s="409"/>
      <c r="Q185" s="503"/>
      <c r="R185" s="503"/>
      <c r="S185" s="504"/>
      <c r="T185" s="503"/>
      <c r="U185" s="503"/>
      <c r="V185" s="504"/>
      <c r="W185" s="503"/>
      <c r="X185" s="503"/>
      <c r="Y185" s="504"/>
      <c r="Z185" s="617"/>
      <c r="AA185" s="618"/>
      <c r="AB185" s="619"/>
      <c r="AC185" s="620"/>
      <c r="AD185" s="621"/>
      <c r="AE185" s="622"/>
      <c r="AF185" s="618"/>
      <c r="AG185" s="620"/>
      <c r="AH185" s="621"/>
      <c r="AI185" s="621"/>
      <c r="AJ185" s="622"/>
      <c r="AK185" s="618"/>
      <c r="AL185" s="621"/>
      <c r="AM185" s="623"/>
      <c r="AN185" s="319"/>
      <c r="AO185" s="319"/>
      <c r="AP185" s="320"/>
      <c r="AQ185" s="320"/>
      <c r="AR185" s="319"/>
      <c r="AS185" s="319"/>
      <c r="AT185" s="320"/>
      <c r="AU185" s="320"/>
      <c r="AV185" s="319"/>
      <c r="AW185" s="320"/>
      <c r="AX185" s="320"/>
      <c r="AY185" s="302"/>
    </row>
    <row r="186" spans="1:51" ht="15.6">
      <c r="A186" s="202" t="s">
        <v>361</v>
      </c>
      <c r="B186" s="1073" t="s">
        <v>285</v>
      </c>
      <c r="C186" s="1076" t="s">
        <v>281</v>
      </c>
      <c r="D186" s="201" t="s">
        <v>5</v>
      </c>
      <c r="E186" s="268">
        <f>SUM(H186,K186,N186,Q186,T186,W186,Z186,AE186,AJ186,AN186,AR186,AV186)</f>
        <v>0.6</v>
      </c>
      <c r="F186" s="268">
        <f>SUM(I186,L186,O186,R186,U186,X186,AA186,AF186,AK186,AO186,AS186,AW186)</f>
        <v>0.6</v>
      </c>
      <c r="G186" s="276">
        <f>SUM(F186/E186*100)</f>
        <v>100</v>
      </c>
      <c r="H186" s="428"/>
      <c r="I186" s="428"/>
      <c r="J186" s="429"/>
      <c r="K186" s="428">
        <v>0.6</v>
      </c>
      <c r="L186" s="428">
        <v>0.6</v>
      </c>
      <c r="M186" s="444">
        <f>SUM(L186/K186*100%)</f>
        <v>1</v>
      </c>
      <c r="N186" s="428"/>
      <c r="O186" s="428"/>
      <c r="P186" s="437"/>
      <c r="Q186" s="513"/>
      <c r="R186" s="513"/>
      <c r="S186" s="513"/>
      <c r="T186" s="513"/>
      <c r="U186" s="513"/>
      <c r="V186" s="513"/>
      <c r="W186" s="513"/>
      <c r="X186" s="513"/>
      <c r="Y186" s="513"/>
      <c r="Z186" s="661"/>
      <c r="AA186" s="666"/>
      <c r="AB186" s="667"/>
      <c r="AC186" s="661"/>
      <c r="AD186" s="668"/>
      <c r="AE186" s="661"/>
      <c r="AF186" s="666"/>
      <c r="AG186" s="667"/>
      <c r="AH186" s="652"/>
      <c r="AI186" s="668"/>
      <c r="AJ186" s="661"/>
      <c r="AK186" s="666"/>
      <c r="AL186" s="652"/>
      <c r="AM186" s="668"/>
      <c r="AN186" s="326"/>
      <c r="AO186" s="326"/>
      <c r="AP186" s="326"/>
      <c r="AQ186" s="326"/>
      <c r="AR186" s="326"/>
      <c r="AS186" s="326"/>
      <c r="AT186" s="326"/>
      <c r="AU186" s="326"/>
      <c r="AV186" s="326"/>
      <c r="AW186" s="326"/>
      <c r="AX186" s="326"/>
      <c r="AY186" s="204"/>
    </row>
    <row r="187" spans="1:51" ht="23.25" customHeight="1">
      <c r="A187" s="202"/>
      <c r="B187" s="1074"/>
      <c r="C187" s="1077"/>
      <c r="D187" s="203" t="s">
        <v>1</v>
      </c>
      <c r="E187" s="268"/>
      <c r="F187" s="268"/>
      <c r="G187" s="276"/>
      <c r="H187" s="428"/>
      <c r="I187" s="428"/>
      <c r="J187" s="429"/>
      <c r="K187" s="428"/>
      <c r="L187" s="428"/>
      <c r="M187" s="444"/>
      <c r="N187" s="428"/>
      <c r="O187" s="428"/>
      <c r="P187" s="437"/>
      <c r="Q187" s="513"/>
      <c r="R187" s="513"/>
      <c r="S187" s="513"/>
      <c r="T187" s="513"/>
      <c r="U187" s="513"/>
      <c r="V187" s="513"/>
      <c r="W187" s="513"/>
      <c r="X187" s="513"/>
      <c r="Y187" s="513"/>
      <c r="Z187" s="661"/>
      <c r="AA187" s="666"/>
      <c r="AB187" s="667"/>
      <c r="AC187" s="661"/>
      <c r="AD187" s="668"/>
      <c r="AE187" s="661"/>
      <c r="AF187" s="666"/>
      <c r="AG187" s="667"/>
      <c r="AH187" s="652"/>
      <c r="AI187" s="668"/>
      <c r="AJ187" s="661"/>
      <c r="AK187" s="666"/>
      <c r="AL187" s="652"/>
      <c r="AM187" s="668"/>
      <c r="AN187" s="326"/>
      <c r="AO187" s="326"/>
      <c r="AP187" s="326"/>
      <c r="AQ187" s="326"/>
      <c r="AR187" s="326"/>
      <c r="AS187" s="326"/>
      <c r="AT187" s="326"/>
      <c r="AU187" s="326"/>
      <c r="AV187" s="326"/>
      <c r="AW187" s="326"/>
      <c r="AX187" s="326"/>
      <c r="AY187" s="204"/>
    </row>
    <row r="188" spans="1:51" ht="33.75" customHeight="1">
      <c r="A188" s="202"/>
      <c r="B188" s="1074"/>
      <c r="C188" s="1077"/>
      <c r="D188" s="205" t="s">
        <v>357</v>
      </c>
      <c r="E188" s="268"/>
      <c r="F188" s="268"/>
      <c r="G188" s="276"/>
      <c r="H188" s="428"/>
      <c r="I188" s="428"/>
      <c r="J188" s="429"/>
      <c r="K188" s="428"/>
      <c r="L188" s="428"/>
      <c r="M188" s="444"/>
      <c r="N188" s="428"/>
      <c r="O188" s="428"/>
      <c r="P188" s="437"/>
      <c r="Q188" s="513"/>
      <c r="R188" s="513"/>
      <c r="S188" s="513"/>
      <c r="T188" s="513"/>
      <c r="U188" s="513"/>
      <c r="V188" s="513"/>
      <c r="W188" s="513"/>
      <c r="X188" s="513"/>
      <c r="Y188" s="513"/>
      <c r="Z188" s="661"/>
      <c r="AA188" s="666"/>
      <c r="AB188" s="667"/>
      <c r="AC188" s="661"/>
      <c r="AD188" s="668"/>
      <c r="AE188" s="661"/>
      <c r="AF188" s="666"/>
      <c r="AG188" s="667"/>
      <c r="AH188" s="652"/>
      <c r="AI188" s="668"/>
      <c r="AJ188" s="661"/>
      <c r="AK188" s="666"/>
      <c r="AL188" s="652"/>
      <c r="AM188" s="668"/>
      <c r="AN188" s="326"/>
      <c r="AO188" s="326"/>
      <c r="AP188" s="326"/>
      <c r="AQ188" s="326"/>
      <c r="AR188" s="326"/>
      <c r="AS188" s="326"/>
      <c r="AT188" s="326"/>
      <c r="AU188" s="326"/>
      <c r="AV188" s="326"/>
      <c r="AW188" s="326"/>
      <c r="AX188" s="326"/>
      <c r="AY188" s="204"/>
    </row>
    <row r="189" spans="1:51" ht="15.6">
      <c r="A189" s="202"/>
      <c r="B189" s="1074"/>
      <c r="C189" s="1077"/>
      <c r="D189" s="206" t="s">
        <v>251</v>
      </c>
      <c r="E189" s="268">
        <f>SUM(H189,K189,N189,Q189,T189,W189,Z189,AE189,AJ189,AN189,AR189,AV189)</f>
        <v>0.6</v>
      </c>
      <c r="F189" s="268">
        <f>SUM(I189,L189,O189,R189,U189,X189,AA189,AF189,AK189,AO189,AS189,AW189)</f>
        <v>0.6</v>
      </c>
      <c r="G189" s="276">
        <f>SUM(F189/E189*100)</f>
        <v>100</v>
      </c>
      <c r="H189" s="428"/>
      <c r="I189" s="428"/>
      <c r="J189" s="429"/>
      <c r="K189" s="428">
        <v>0.6</v>
      </c>
      <c r="L189" s="428">
        <v>0.6</v>
      </c>
      <c r="M189" s="444">
        <f>SUM(L189/K189*100%)</f>
        <v>1</v>
      </c>
      <c r="N189" s="428"/>
      <c r="O189" s="428"/>
      <c r="P189" s="437"/>
      <c r="Q189" s="513"/>
      <c r="R189" s="513"/>
      <c r="S189" s="513"/>
      <c r="T189" s="513"/>
      <c r="U189" s="513"/>
      <c r="V189" s="513"/>
      <c r="W189" s="513"/>
      <c r="X189" s="513"/>
      <c r="Y189" s="513"/>
      <c r="Z189" s="661"/>
      <c r="AA189" s="666"/>
      <c r="AB189" s="667"/>
      <c r="AC189" s="661"/>
      <c r="AD189" s="668"/>
      <c r="AE189" s="661"/>
      <c r="AF189" s="666"/>
      <c r="AG189" s="667"/>
      <c r="AH189" s="652"/>
      <c r="AI189" s="668"/>
      <c r="AJ189" s="661"/>
      <c r="AK189" s="666"/>
      <c r="AL189" s="652"/>
      <c r="AM189" s="668"/>
      <c r="AN189" s="326"/>
      <c r="AO189" s="326"/>
      <c r="AP189" s="326"/>
      <c r="AQ189" s="326"/>
      <c r="AR189" s="326"/>
      <c r="AS189" s="326"/>
      <c r="AT189" s="326"/>
      <c r="AU189" s="326"/>
      <c r="AV189" s="326"/>
      <c r="AW189" s="326"/>
      <c r="AX189" s="326"/>
      <c r="AY189" s="204"/>
    </row>
    <row r="190" spans="1:51" ht="33.75" customHeight="1">
      <c r="A190" s="202"/>
      <c r="B190" s="1074"/>
      <c r="C190" s="1077"/>
      <c r="D190" s="206" t="s">
        <v>259</v>
      </c>
      <c r="E190" s="268">
        <f>SUM(H190,K190,N190,Q190,T190,W190,Z190,AE190,AJ190,AN190,AR190,AV190)</f>
        <v>0</v>
      </c>
      <c r="F190" s="268">
        <f>SUM(I190,L190,O190,R190,U190,X190,AA190,AF190,AK190,AO190,AS190,AW190)</f>
        <v>0</v>
      </c>
      <c r="G190" s="276" t="e">
        <f>SUM(F190/E190*100)</f>
        <v>#DIV/0!</v>
      </c>
      <c r="H190" s="428"/>
      <c r="I190" s="428"/>
      <c r="J190" s="429"/>
      <c r="K190" s="428"/>
      <c r="L190" s="428"/>
      <c r="M190" s="444" t="e">
        <f>SUM(L190/K190*100%)</f>
        <v>#DIV/0!</v>
      </c>
      <c r="N190" s="428"/>
      <c r="O190" s="428"/>
      <c r="P190" s="437"/>
      <c r="Q190" s="513"/>
      <c r="R190" s="513"/>
      <c r="S190" s="513"/>
      <c r="T190" s="513"/>
      <c r="U190" s="513"/>
      <c r="V190" s="513"/>
      <c r="W190" s="513"/>
      <c r="X190" s="513"/>
      <c r="Y190" s="513"/>
      <c r="Z190" s="661"/>
      <c r="AA190" s="666"/>
      <c r="AB190" s="667"/>
      <c r="AC190" s="661"/>
      <c r="AD190" s="668"/>
      <c r="AE190" s="661"/>
      <c r="AF190" s="666"/>
      <c r="AG190" s="667"/>
      <c r="AH190" s="652"/>
      <c r="AI190" s="668"/>
      <c r="AJ190" s="661"/>
      <c r="AK190" s="666"/>
      <c r="AL190" s="652"/>
      <c r="AM190" s="668"/>
      <c r="AN190" s="326"/>
      <c r="AO190" s="326"/>
      <c r="AP190" s="326"/>
      <c r="AQ190" s="326"/>
      <c r="AR190" s="326"/>
      <c r="AS190" s="326"/>
      <c r="AT190" s="326"/>
      <c r="AU190" s="326"/>
      <c r="AV190" s="326"/>
      <c r="AW190" s="326"/>
      <c r="AX190" s="326"/>
      <c r="AY190" s="204"/>
    </row>
    <row r="191" spans="1:51" ht="15.6">
      <c r="A191" s="202"/>
      <c r="B191" s="1074"/>
      <c r="C191" s="1077"/>
      <c r="D191" s="206" t="s">
        <v>252</v>
      </c>
      <c r="E191" s="232"/>
      <c r="F191" s="232"/>
      <c r="G191" s="239"/>
      <c r="H191" s="428"/>
      <c r="I191" s="428"/>
      <c r="J191" s="429"/>
      <c r="K191" s="428"/>
      <c r="L191" s="428"/>
      <c r="M191" s="428"/>
      <c r="N191" s="428"/>
      <c r="O191" s="428"/>
      <c r="P191" s="437"/>
      <c r="Q191" s="513"/>
      <c r="R191" s="513"/>
      <c r="S191" s="513"/>
      <c r="T191" s="513"/>
      <c r="U191" s="513"/>
      <c r="V191" s="513"/>
      <c r="W191" s="513"/>
      <c r="X191" s="513"/>
      <c r="Y191" s="513"/>
      <c r="Z191" s="661"/>
      <c r="AA191" s="666"/>
      <c r="AB191" s="667"/>
      <c r="AC191" s="661"/>
      <c r="AD191" s="668"/>
      <c r="AE191" s="661"/>
      <c r="AF191" s="666"/>
      <c r="AG191" s="667"/>
      <c r="AH191" s="652"/>
      <c r="AI191" s="668"/>
      <c r="AJ191" s="661"/>
      <c r="AK191" s="666"/>
      <c r="AL191" s="652"/>
      <c r="AM191" s="668"/>
      <c r="AN191" s="326"/>
      <c r="AO191" s="326"/>
      <c r="AP191" s="326"/>
      <c r="AQ191" s="326"/>
      <c r="AR191" s="326"/>
      <c r="AS191" s="326"/>
      <c r="AT191" s="326"/>
      <c r="AU191" s="326"/>
      <c r="AV191" s="326"/>
      <c r="AW191" s="326"/>
      <c r="AX191" s="326"/>
      <c r="AY191" s="204"/>
    </row>
    <row r="192" spans="1:51" ht="33.75" customHeight="1">
      <c r="A192" s="207"/>
      <c r="B192" s="1075"/>
      <c r="C192" s="1078"/>
      <c r="D192" s="208" t="s">
        <v>7</v>
      </c>
      <c r="E192" s="232"/>
      <c r="F192" s="232"/>
      <c r="G192" s="239"/>
      <c r="H192" s="428"/>
      <c r="I192" s="428"/>
      <c r="J192" s="429"/>
      <c r="K192" s="428"/>
      <c r="L192" s="428"/>
      <c r="M192" s="428"/>
      <c r="N192" s="428"/>
      <c r="O192" s="428"/>
      <c r="P192" s="437"/>
      <c r="Q192" s="513"/>
      <c r="R192" s="513"/>
      <c r="S192" s="513"/>
      <c r="T192" s="513"/>
      <c r="U192" s="513"/>
      <c r="V192" s="513"/>
      <c r="W192" s="513"/>
      <c r="X192" s="513"/>
      <c r="Y192" s="513"/>
      <c r="Z192" s="661"/>
      <c r="AA192" s="666"/>
      <c r="AB192" s="667"/>
      <c r="AC192" s="661"/>
      <c r="AD192" s="668"/>
      <c r="AE192" s="661"/>
      <c r="AF192" s="666"/>
      <c r="AG192" s="667"/>
      <c r="AH192" s="652"/>
      <c r="AI192" s="668"/>
      <c r="AJ192" s="661"/>
      <c r="AK192" s="666"/>
      <c r="AL192" s="652"/>
      <c r="AM192" s="668"/>
      <c r="AN192" s="326"/>
      <c r="AO192" s="326"/>
      <c r="AP192" s="326"/>
      <c r="AQ192" s="326"/>
      <c r="AR192" s="326"/>
      <c r="AS192" s="326"/>
      <c r="AT192" s="326"/>
      <c r="AU192" s="326"/>
      <c r="AV192" s="326"/>
      <c r="AW192" s="326"/>
      <c r="AX192" s="326"/>
      <c r="AY192" s="204"/>
    </row>
    <row r="193" spans="1:51" ht="15.6">
      <c r="A193" s="202" t="s">
        <v>362</v>
      </c>
      <c r="B193" s="1073" t="s">
        <v>286</v>
      </c>
      <c r="C193" s="1076" t="s">
        <v>281</v>
      </c>
      <c r="D193" s="201" t="s">
        <v>5</v>
      </c>
      <c r="E193" s="270">
        <f>SUM(H193,K193,N193,Q193,T193,W193,Z193,AE193,AJ193,AN193,AR193,AV193)</f>
        <v>39.1</v>
      </c>
      <c r="F193" s="270">
        <f>SUM(I193,L193,O193,R193,U193,X193,AA193,AF193,AK193,AO193,AS193,AW193)</f>
        <v>39.1</v>
      </c>
      <c r="G193" s="276">
        <f>SUM(F193/E193*100)</f>
        <v>100</v>
      </c>
      <c r="H193" s="428"/>
      <c r="I193" s="428"/>
      <c r="J193" s="429"/>
      <c r="K193" s="573">
        <v>39.1</v>
      </c>
      <c r="L193" s="573">
        <v>39.1</v>
      </c>
      <c r="M193" s="444">
        <f>SUM(L193/K193*100%)</f>
        <v>1</v>
      </c>
      <c r="N193" s="573"/>
      <c r="O193" s="573"/>
      <c r="P193" s="444"/>
      <c r="Q193" s="513"/>
      <c r="R193" s="513"/>
      <c r="S193" s="513"/>
      <c r="T193" s="513"/>
      <c r="U193" s="513"/>
      <c r="V193" s="513"/>
      <c r="W193" s="513" t="s">
        <v>354</v>
      </c>
      <c r="X193" s="513"/>
      <c r="Y193" s="513"/>
      <c r="Z193" s="930"/>
      <c r="AA193" s="666"/>
      <c r="AB193" s="667"/>
      <c r="AC193" s="661"/>
      <c r="AD193" s="668"/>
      <c r="AE193" s="661"/>
      <c r="AF193" s="666"/>
      <c r="AG193" s="667"/>
      <c r="AH193" s="652"/>
      <c r="AI193" s="668"/>
      <c r="AJ193" s="661"/>
      <c r="AK193" s="666"/>
      <c r="AL193" s="652"/>
      <c r="AM193" s="668"/>
      <c r="AN193" s="326"/>
      <c r="AO193" s="326"/>
      <c r="AP193" s="326"/>
      <c r="AQ193" s="326"/>
      <c r="AR193" s="326"/>
      <c r="AS193" s="326"/>
      <c r="AT193" s="326"/>
      <c r="AU193" s="326"/>
      <c r="AV193" s="339"/>
      <c r="AW193" s="326"/>
      <c r="AX193" s="326"/>
      <c r="AY193" s="204"/>
    </row>
    <row r="194" spans="1:51" ht="25.5" customHeight="1">
      <c r="A194" s="202"/>
      <c r="B194" s="1074"/>
      <c r="C194" s="1077"/>
      <c r="D194" s="203" t="s">
        <v>1</v>
      </c>
      <c r="E194" s="870"/>
      <c r="F194" s="270"/>
      <c r="G194" s="276"/>
      <c r="H194" s="428"/>
      <c r="I194" s="428"/>
      <c r="J194" s="429"/>
      <c r="K194" s="573"/>
      <c r="L194" s="573"/>
      <c r="M194" s="444"/>
      <c r="N194" s="573"/>
      <c r="O194" s="573"/>
      <c r="P194" s="444"/>
      <c r="Q194" s="513"/>
      <c r="R194" s="513"/>
      <c r="S194" s="513"/>
      <c r="T194" s="513"/>
      <c r="U194" s="513"/>
      <c r="V194" s="513"/>
      <c r="W194" s="513"/>
      <c r="X194" s="513"/>
      <c r="Y194" s="513"/>
      <c r="Z194" s="930"/>
      <c r="AA194" s="666"/>
      <c r="AB194" s="667"/>
      <c r="AC194" s="661"/>
      <c r="AD194" s="668"/>
      <c r="AE194" s="661"/>
      <c r="AF194" s="666"/>
      <c r="AG194" s="667"/>
      <c r="AH194" s="652"/>
      <c r="AI194" s="668"/>
      <c r="AJ194" s="661"/>
      <c r="AK194" s="666"/>
      <c r="AL194" s="652"/>
      <c r="AM194" s="668"/>
      <c r="AN194" s="326"/>
      <c r="AO194" s="326"/>
      <c r="AP194" s="326"/>
      <c r="AQ194" s="326"/>
      <c r="AR194" s="326"/>
      <c r="AS194" s="326"/>
      <c r="AT194" s="326"/>
      <c r="AU194" s="326"/>
      <c r="AV194" s="339"/>
      <c r="AW194" s="326"/>
      <c r="AX194" s="326"/>
      <c r="AY194" s="204"/>
    </row>
    <row r="195" spans="1:51" ht="33.75" customHeight="1">
      <c r="A195" s="202"/>
      <c r="B195" s="1074"/>
      <c r="C195" s="1077"/>
      <c r="D195" s="205" t="s">
        <v>357</v>
      </c>
      <c r="E195" s="870"/>
      <c r="F195" s="270"/>
      <c r="G195" s="276"/>
      <c r="H195" s="428"/>
      <c r="I195" s="428"/>
      <c r="J195" s="429"/>
      <c r="K195" s="573"/>
      <c r="L195" s="573"/>
      <c r="M195" s="444"/>
      <c r="N195" s="573"/>
      <c r="O195" s="573"/>
      <c r="P195" s="444"/>
      <c r="Q195" s="513"/>
      <c r="R195" s="513"/>
      <c r="S195" s="513"/>
      <c r="T195" s="513"/>
      <c r="U195" s="513"/>
      <c r="V195" s="513"/>
      <c r="W195" s="513"/>
      <c r="X195" s="513"/>
      <c r="Y195" s="513"/>
      <c r="Z195" s="930"/>
      <c r="AA195" s="666"/>
      <c r="AB195" s="667"/>
      <c r="AC195" s="661"/>
      <c r="AD195" s="668"/>
      <c r="AE195" s="661"/>
      <c r="AF195" s="666"/>
      <c r="AG195" s="667"/>
      <c r="AH195" s="652"/>
      <c r="AI195" s="668"/>
      <c r="AJ195" s="661"/>
      <c r="AK195" s="666"/>
      <c r="AL195" s="652"/>
      <c r="AM195" s="668"/>
      <c r="AN195" s="326"/>
      <c r="AO195" s="326"/>
      <c r="AP195" s="326"/>
      <c r="AQ195" s="326"/>
      <c r="AR195" s="326"/>
      <c r="AS195" s="326"/>
      <c r="AT195" s="326"/>
      <c r="AU195" s="326"/>
      <c r="AV195" s="339"/>
      <c r="AW195" s="326"/>
      <c r="AX195" s="326"/>
      <c r="AY195" s="204"/>
    </row>
    <row r="196" spans="1:51" ht="15.6">
      <c r="A196" s="202"/>
      <c r="B196" s="1074"/>
      <c r="C196" s="1077"/>
      <c r="D196" s="206" t="s">
        <v>251</v>
      </c>
      <c r="E196" s="870">
        <f>SUM(H196,K196,N196,Q196,T196,W196,Z196,AE196,AJ196,AN196,AR196,AV196)</f>
        <v>39.1</v>
      </c>
      <c r="F196" s="270">
        <f>SUM(I196,L196,O196,R196,U196,X196,AA196,AF196,AK196,AO196,AS196,AW196)</f>
        <v>39.1</v>
      </c>
      <c r="G196" s="276">
        <f>SUM(F196/E196*100)</f>
        <v>100</v>
      </c>
      <c r="H196" s="428"/>
      <c r="I196" s="428"/>
      <c r="J196" s="429"/>
      <c r="K196" s="573">
        <v>39.1</v>
      </c>
      <c r="L196" s="573">
        <v>39.1</v>
      </c>
      <c r="M196" s="444">
        <f>SUM(L196/K196*100%)</f>
        <v>1</v>
      </c>
      <c r="N196" s="573"/>
      <c r="O196" s="573"/>
      <c r="P196" s="444"/>
      <c r="Q196" s="513"/>
      <c r="R196" s="513"/>
      <c r="S196" s="513"/>
      <c r="T196" s="513"/>
      <c r="U196" s="513"/>
      <c r="V196" s="513"/>
      <c r="W196" s="513" t="s">
        <v>354</v>
      </c>
      <c r="X196" s="513"/>
      <c r="Y196" s="513"/>
      <c r="Z196" s="930"/>
      <c r="AA196" s="666"/>
      <c r="AB196" s="667"/>
      <c r="AC196" s="661"/>
      <c r="AD196" s="668"/>
      <c r="AE196" s="661"/>
      <c r="AF196" s="666"/>
      <c r="AG196" s="667"/>
      <c r="AH196" s="652"/>
      <c r="AI196" s="668"/>
      <c r="AJ196" s="661"/>
      <c r="AK196" s="666"/>
      <c r="AL196" s="652"/>
      <c r="AM196" s="668"/>
      <c r="AN196" s="326"/>
      <c r="AO196" s="326"/>
      <c r="AP196" s="326"/>
      <c r="AQ196" s="326"/>
      <c r="AR196" s="326"/>
      <c r="AS196" s="326"/>
      <c r="AT196" s="326"/>
      <c r="AU196" s="326"/>
      <c r="AV196" s="339"/>
      <c r="AW196" s="326"/>
      <c r="AX196" s="326"/>
      <c r="AY196" s="204"/>
    </row>
    <row r="197" spans="1:51" ht="33.75" customHeight="1">
      <c r="A197" s="202"/>
      <c r="B197" s="1074"/>
      <c r="C197" s="1077"/>
      <c r="D197" s="206" t="s">
        <v>259</v>
      </c>
      <c r="E197" s="870">
        <f>SUM(H197,K197,N197,Q197,T197,W197,Z197,AE197,AJ197,AN197,AR197,AV197)</f>
        <v>0</v>
      </c>
      <c r="F197" s="270">
        <f>SUM(I197,L197,O197,R197,U197,X197,AA197,AF197,AK197,AO197,AS197,AW197)</f>
        <v>0</v>
      </c>
      <c r="G197" s="276" t="e">
        <f>SUM(F197/E197*100)</f>
        <v>#DIV/0!</v>
      </c>
      <c r="H197" s="428"/>
      <c r="I197" s="428"/>
      <c r="J197" s="429"/>
      <c r="K197" s="573"/>
      <c r="L197" s="573"/>
      <c r="M197" s="444"/>
      <c r="N197" s="573"/>
      <c r="O197" s="573"/>
      <c r="P197" s="444"/>
      <c r="Q197" s="513"/>
      <c r="R197" s="513"/>
      <c r="S197" s="513"/>
      <c r="T197" s="513"/>
      <c r="U197" s="513"/>
      <c r="V197" s="513"/>
      <c r="W197" s="513"/>
      <c r="X197" s="513"/>
      <c r="Y197" s="513"/>
      <c r="Z197" s="661"/>
      <c r="AA197" s="666"/>
      <c r="AB197" s="667"/>
      <c r="AC197" s="661"/>
      <c r="AD197" s="668"/>
      <c r="AE197" s="661"/>
      <c r="AF197" s="666"/>
      <c r="AG197" s="667"/>
      <c r="AH197" s="652"/>
      <c r="AI197" s="668"/>
      <c r="AJ197" s="661"/>
      <c r="AK197" s="666"/>
      <c r="AL197" s="652"/>
      <c r="AM197" s="668"/>
      <c r="AN197" s="326"/>
      <c r="AO197" s="326"/>
      <c r="AP197" s="326"/>
      <c r="AQ197" s="326"/>
      <c r="AR197" s="326"/>
      <c r="AS197" s="326"/>
      <c r="AT197" s="326"/>
      <c r="AU197" s="326"/>
      <c r="AV197" s="339"/>
      <c r="AW197" s="326"/>
      <c r="AX197" s="326"/>
      <c r="AY197" s="204"/>
    </row>
    <row r="198" spans="1:51" ht="15.6">
      <c r="A198" s="202"/>
      <c r="B198" s="1074"/>
      <c r="C198" s="1077"/>
      <c r="D198" s="206" t="s">
        <v>252</v>
      </c>
      <c r="E198" s="232"/>
      <c r="F198" s="232"/>
      <c r="G198" s="239"/>
      <c r="H198" s="428"/>
      <c r="I198" s="428"/>
      <c r="J198" s="429"/>
      <c r="K198" s="428"/>
      <c r="L198" s="428"/>
      <c r="M198" s="428"/>
      <c r="N198" s="428"/>
      <c r="O198" s="428"/>
      <c r="P198" s="437"/>
      <c r="Q198" s="513"/>
      <c r="R198" s="513"/>
      <c r="S198" s="513"/>
      <c r="T198" s="513"/>
      <c r="U198" s="513"/>
      <c r="V198" s="513"/>
      <c r="W198" s="513"/>
      <c r="X198" s="513"/>
      <c r="Y198" s="513"/>
      <c r="Z198" s="661"/>
      <c r="AA198" s="666"/>
      <c r="AB198" s="667"/>
      <c r="AC198" s="661"/>
      <c r="AD198" s="668"/>
      <c r="AE198" s="661"/>
      <c r="AF198" s="666"/>
      <c r="AG198" s="667"/>
      <c r="AH198" s="652"/>
      <c r="AI198" s="668"/>
      <c r="AJ198" s="661"/>
      <c r="AK198" s="666"/>
      <c r="AL198" s="652"/>
      <c r="AM198" s="668"/>
      <c r="AN198" s="326"/>
      <c r="AO198" s="326"/>
      <c r="AP198" s="326"/>
      <c r="AQ198" s="326"/>
      <c r="AR198" s="326"/>
      <c r="AS198" s="326"/>
      <c r="AT198" s="326"/>
      <c r="AU198" s="326"/>
      <c r="AV198" s="326"/>
      <c r="AW198" s="326"/>
      <c r="AX198" s="326"/>
      <c r="AY198" s="204"/>
    </row>
    <row r="199" spans="1:51" ht="33.75" customHeight="1">
      <c r="A199" s="207"/>
      <c r="B199" s="1075"/>
      <c r="C199" s="1078"/>
      <c r="D199" s="208" t="s">
        <v>7</v>
      </c>
      <c r="E199" s="232"/>
      <c r="F199" s="232"/>
      <c r="G199" s="239"/>
      <c r="H199" s="428"/>
      <c r="I199" s="428"/>
      <c r="J199" s="429"/>
      <c r="K199" s="428"/>
      <c r="L199" s="428"/>
      <c r="M199" s="428"/>
      <c r="N199" s="428"/>
      <c r="O199" s="428"/>
      <c r="P199" s="437"/>
      <c r="Q199" s="513"/>
      <c r="R199" s="513"/>
      <c r="S199" s="513"/>
      <c r="T199" s="513"/>
      <c r="U199" s="513"/>
      <c r="V199" s="513"/>
      <c r="W199" s="513"/>
      <c r="X199" s="513"/>
      <c r="Y199" s="513"/>
      <c r="Z199" s="661"/>
      <c r="AA199" s="666"/>
      <c r="AB199" s="667"/>
      <c r="AC199" s="661"/>
      <c r="AD199" s="668"/>
      <c r="AE199" s="661"/>
      <c r="AF199" s="666"/>
      <c r="AG199" s="667"/>
      <c r="AH199" s="652"/>
      <c r="AI199" s="668"/>
      <c r="AJ199" s="661"/>
      <c r="AK199" s="666"/>
      <c r="AL199" s="652"/>
      <c r="AM199" s="668"/>
      <c r="AN199" s="326"/>
      <c r="AO199" s="326"/>
      <c r="AP199" s="326"/>
      <c r="AQ199" s="326"/>
      <c r="AR199" s="326"/>
      <c r="AS199" s="326"/>
      <c r="AT199" s="326"/>
      <c r="AU199" s="326"/>
      <c r="AV199" s="326"/>
      <c r="AW199" s="326"/>
      <c r="AX199" s="326"/>
      <c r="AY199" s="204"/>
    </row>
    <row r="200" spans="1:51" ht="15.6">
      <c r="A200" s="202" t="s">
        <v>363</v>
      </c>
      <c r="B200" s="1073" t="s">
        <v>287</v>
      </c>
      <c r="C200" s="1076" t="s">
        <v>281</v>
      </c>
      <c r="D200" s="201" t="s">
        <v>5</v>
      </c>
      <c r="E200" s="268">
        <f>SUM(H200,K200,N200,Q200,T200,W200,Z200,AE200,AJ200,AN200,AR200,AV200)</f>
        <v>1.2</v>
      </c>
      <c r="F200" s="268">
        <f>SUM(I200,L200,O200,R200,U200,X200,AA200,AF200,AK200,AO200,AS200,AW200)</f>
        <v>1.2</v>
      </c>
      <c r="G200" s="276">
        <f>SUM(F200/E200*100)</f>
        <v>100</v>
      </c>
      <c r="H200" s="428"/>
      <c r="I200" s="428"/>
      <c r="J200" s="429"/>
      <c r="K200" s="428"/>
      <c r="L200" s="428"/>
      <c r="M200" s="428"/>
      <c r="N200" s="428"/>
      <c r="O200" s="428"/>
      <c r="P200" s="437"/>
      <c r="Q200" s="513">
        <v>1.2</v>
      </c>
      <c r="R200" s="513">
        <v>1.2</v>
      </c>
      <c r="S200" s="519">
        <f>SUM(R200/Q200*100)</f>
        <v>100</v>
      </c>
      <c r="T200" s="513"/>
      <c r="U200" s="513"/>
      <c r="V200" s="513"/>
      <c r="W200" s="513"/>
      <c r="X200" s="513"/>
      <c r="Y200" s="513"/>
      <c r="Z200" s="661"/>
      <c r="AA200" s="666"/>
      <c r="AB200" s="667"/>
      <c r="AC200" s="661"/>
      <c r="AD200" s="668"/>
      <c r="AE200" s="661"/>
      <c r="AF200" s="666"/>
      <c r="AG200" s="667"/>
      <c r="AH200" s="652"/>
      <c r="AI200" s="668"/>
      <c r="AJ200" s="661"/>
      <c r="AK200" s="666"/>
      <c r="AL200" s="652"/>
      <c r="AM200" s="668"/>
      <c r="AN200" s="326"/>
      <c r="AO200" s="326"/>
      <c r="AP200" s="326"/>
      <c r="AQ200" s="326"/>
      <c r="AR200" s="326"/>
      <c r="AS200" s="326"/>
      <c r="AT200" s="326"/>
      <c r="AU200" s="326"/>
      <c r="AV200" s="326"/>
      <c r="AW200" s="326"/>
      <c r="AX200" s="326"/>
      <c r="AY200" s="204"/>
    </row>
    <row r="201" spans="1:51" ht="23.25" customHeight="1">
      <c r="A201" s="202"/>
      <c r="B201" s="1074"/>
      <c r="C201" s="1077"/>
      <c r="D201" s="203" t="s">
        <v>1</v>
      </c>
      <c r="E201" s="268"/>
      <c r="F201" s="268"/>
      <c r="G201" s="276"/>
      <c r="H201" s="428"/>
      <c r="I201" s="428"/>
      <c r="J201" s="429"/>
      <c r="K201" s="428"/>
      <c r="L201" s="428"/>
      <c r="M201" s="428"/>
      <c r="N201" s="428"/>
      <c r="O201" s="428"/>
      <c r="P201" s="437"/>
      <c r="Q201" s="513"/>
      <c r="R201" s="513"/>
      <c r="S201" s="513"/>
      <c r="T201" s="513"/>
      <c r="U201" s="513"/>
      <c r="V201" s="513"/>
      <c r="W201" s="513"/>
      <c r="X201" s="513"/>
      <c r="Y201" s="513"/>
      <c r="Z201" s="661"/>
      <c r="AA201" s="666"/>
      <c r="AB201" s="667"/>
      <c r="AC201" s="661"/>
      <c r="AD201" s="668"/>
      <c r="AE201" s="661"/>
      <c r="AF201" s="666"/>
      <c r="AG201" s="667"/>
      <c r="AH201" s="652"/>
      <c r="AI201" s="668"/>
      <c r="AJ201" s="661"/>
      <c r="AK201" s="666"/>
      <c r="AL201" s="652"/>
      <c r="AM201" s="668"/>
      <c r="AN201" s="326"/>
      <c r="AO201" s="326"/>
      <c r="AP201" s="326"/>
      <c r="AQ201" s="326"/>
      <c r="AR201" s="326"/>
      <c r="AS201" s="326"/>
      <c r="AT201" s="326"/>
      <c r="AU201" s="326"/>
      <c r="AV201" s="326"/>
      <c r="AW201" s="326"/>
      <c r="AX201" s="326"/>
      <c r="AY201" s="204"/>
    </row>
    <row r="202" spans="1:51" ht="33.75" customHeight="1">
      <c r="A202" s="202"/>
      <c r="B202" s="1074"/>
      <c r="C202" s="1077"/>
      <c r="D202" s="205" t="s">
        <v>357</v>
      </c>
      <c r="E202" s="268"/>
      <c r="F202" s="268"/>
      <c r="G202" s="276"/>
      <c r="H202" s="428"/>
      <c r="I202" s="428"/>
      <c r="J202" s="429"/>
      <c r="K202" s="428"/>
      <c r="L202" s="428"/>
      <c r="M202" s="428"/>
      <c r="N202" s="428"/>
      <c r="O202" s="428"/>
      <c r="P202" s="437"/>
      <c r="Q202" s="513"/>
      <c r="R202" s="513"/>
      <c r="S202" s="514"/>
      <c r="T202" s="513"/>
      <c r="U202" s="513"/>
      <c r="V202" s="513"/>
      <c r="W202" s="513"/>
      <c r="X202" s="513"/>
      <c r="Y202" s="513"/>
      <c r="Z202" s="661"/>
      <c r="AA202" s="666"/>
      <c r="AB202" s="667"/>
      <c r="AC202" s="661"/>
      <c r="AD202" s="668"/>
      <c r="AE202" s="661"/>
      <c r="AF202" s="666"/>
      <c r="AG202" s="667"/>
      <c r="AH202" s="652"/>
      <c r="AI202" s="668"/>
      <c r="AJ202" s="661"/>
      <c r="AK202" s="666"/>
      <c r="AL202" s="652"/>
      <c r="AM202" s="668"/>
      <c r="AN202" s="326"/>
      <c r="AO202" s="326"/>
      <c r="AP202" s="326"/>
      <c r="AQ202" s="326"/>
      <c r="AR202" s="326"/>
      <c r="AS202" s="326"/>
      <c r="AT202" s="326"/>
      <c r="AU202" s="326"/>
      <c r="AV202" s="326"/>
      <c r="AW202" s="326"/>
      <c r="AX202" s="326"/>
      <c r="AY202" s="204"/>
    </row>
    <row r="203" spans="1:51" ht="15.6">
      <c r="A203" s="202"/>
      <c r="B203" s="1074"/>
      <c r="C203" s="1077"/>
      <c r="D203" s="206" t="s">
        <v>251</v>
      </c>
      <c r="E203" s="268">
        <f>SUM(H203,K203,N203,Q203,T203,W203,Z203,AE203,AJ203,AN203,AR203,AV203)</f>
        <v>1.2</v>
      </c>
      <c r="F203" s="268">
        <f>SUM(I203,L203,O203,R203,U203,X203,AA203,AF203,AK203,AO203,AS203,AW203)</f>
        <v>1.2</v>
      </c>
      <c r="G203" s="276">
        <f>SUM(F203/E203*100)</f>
        <v>100</v>
      </c>
      <c r="H203" s="428"/>
      <c r="I203" s="428"/>
      <c r="J203" s="429"/>
      <c r="K203" s="428"/>
      <c r="L203" s="428"/>
      <c r="M203" s="428"/>
      <c r="N203" s="428"/>
      <c r="O203" s="428"/>
      <c r="P203" s="437"/>
      <c r="Q203" s="513">
        <v>1.2</v>
      </c>
      <c r="R203" s="513">
        <v>1.2</v>
      </c>
      <c r="S203" s="519">
        <f>SUM(R203/Q203*100)</f>
        <v>100</v>
      </c>
      <c r="T203" s="513"/>
      <c r="U203" s="513"/>
      <c r="V203" s="513"/>
      <c r="W203" s="513"/>
      <c r="X203" s="513"/>
      <c r="Y203" s="513"/>
      <c r="Z203" s="661"/>
      <c r="AA203" s="666"/>
      <c r="AB203" s="667"/>
      <c r="AC203" s="661"/>
      <c r="AD203" s="668"/>
      <c r="AE203" s="661"/>
      <c r="AF203" s="666"/>
      <c r="AG203" s="667"/>
      <c r="AH203" s="652"/>
      <c r="AI203" s="668"/>
      <c r="AJ203" s="661"/>
      <c r="AK203" s="666"/>
      <c r="AL203" s="652"/>
      <c r="AM203" s="668"/>
      <c r="AN203" s="326"/>
      <c r="AO203" s="326"/>
      <c r="AP203" s="326"/>
      <c r="AQ203" s="326"/>
      <c r="AR203" s="326"/>
      <c r="AS203" s="326"/>
      <c r="AT203" s="326"/>
      <c r="AU203" s="326"/>
      <c r="AV203" s="326"/>
      <c r="AW203" s="326"/>
      <c r="AX203" s="326"/>
      <c r="AY203" s="204"/>
    </row>
    <row r="204" spans="1:51" ht="33.75" customHeight="1">
      <c r="A204" s="202"/>
      <c r="B204" s="1074"/>
      <c r="C204" s="1077"/>
      <c r="D204" s="206" t="s">
        <v>259</v>
      </c>
      <c r="E204" s="268">
        <f>SUM(H204,K204,N204,Q204,T204,W204,Z204,AE204,AJ204,AN204,AR204,AV204)</f>
        <v>0</v>
      </c>
      <c r="F204" s="268">
        <f>SUM(I204,L204,O204,R204,U204,X204,AA204,AF204,AK204,AO204,AS204,AW204)</f>
        <v>0</v>
      </c>
      <c r="G204" s="276" t="e">
        <f>SUM(F204/E204*100)</f>
        <v>#DIV/0!</v>
      </c>
      <c r="H204" s="428"/>
      <c r="I204" s="428"/>
      <c r="J204" s="429"/>
      <c r="K204" s="428"/>
      <c r="L204" s="428"/>
      <c r="M204" s="428"/>
      <c r="N204" s="428"/>
      <c r="O204" s="428"/>
      <c r="P204" s="437"/>
      <c r="Q204" s="513"/>
      <c r="R204" s="513"/>
      <c r="S204" s="519" t="e">
        <f>SUM(R204/Q204*100)</f>
        <v>#DIV/0!</v>
      </c>
      <c r="T204" s="513"/>
      <c r="U204" s="513"/>
      <c r="V204" s="513"/>
      <c r="W204" s="513"/>
      <c r="X204" s="513"/>
      <c r="Y204" s="513"/>
      <c r="Z204" s="661"/>
      <c r="AA204" s="666"/>
      <c r="AB204" s="667"/>
      <c r="AC204" s="661"/>
      <c r="AD204" s="668"/>
      <c r="AE204" s="661"/>
      <c r="AF204" s="666"/>
      <c r="AG204" s="667"/>
      <c r="AH204" s="652"/>
      <c r="AI204" s="668"/>
      <c r="AJ204" s="661"/>
      <c r="AK204" s="666"/>
      <c r="AL204" s="652"/>
      <c r="AM204" s="668"/>
      <c r="AN204" s="326"/>
      <c r="AO204" s="326"/>
      <c r="AP204" s="326"/>
      <c r="AQ204" s="326"/>
      <c r="AR204" s="326"/>
      <c r="AS204" s="326"/>
      <c r="AT204" s="326"/>
      <c r="AU204" s="326"/>
      <c r="AV204" s="326"/>
      <c r="AW204" s="326"/>
      <c r="AX204" s="326"/>
      <c r="AY204" s="204"/>
    </row>
    <row r="205" spans="1:51" ht="15.6">
      <c r="A205" s="202"/>
      <c r="B205" s="1074"/>
      <c r="C205" s="1077"/>
      <c r="D205" s="206" t="s">
        <v>252</v>
      </c>
      <c r="E205" s="232"/>
      <c r="F205" s="232"/>
      <c r="G205" s="239"/>
      <c r="H205" s="428"/>
      <c r="I205" s="428"/>
      <c r="J205" s="429"/>
      <c r="K205" s="428"/>
      <c r="L205" s="428"/>
      <c r="M205" s="428"/>
      <c r="N205" s="428"/>
      <c r="O205" s="428"/>
      <c r="P205" s="437"/>
      <c r="Q205" s="513"/>
      <c r="R205" s="513"/>
      <c r="S205" s="513"/>
      <c r="T205" s="513"/>
      <c r="U205" s="513"/>
      <c r="V205" s="513"/>
      <c r="W205" s="513"/>
      <c r="X205" s="513"/>
      <c r="Y205" s="513"/>
      <c r="Z205" s="661"/>
      <c r="AA205" s="666"/>
      <c r="AB205" s="667"/>
      <c r="AC205" s="661"/>
      <c r="AD205" s="668"/>
      <c r="AE205" s="661"/>
      <c r="AF205" s="666"/>
      <c r="AG205" s="667"/>
      <c r="AH205" s="652"/>
      <c r="AI205" s="668"/>
      <c r="AJ205" s="661"/>
      <c r="AK205" s="666"/>
      <c r="AL205" s="652"/>
      <c r="AM205" s="668"/>
      <c r="AN205" s="326"/>
      <c r="AO205" s="326"/>
      <c r="AP205" s="326"/>
      <c r="AQ205" s="326"/>
      <c r="AR205" s="326"/>
      <c r="AS205" s="326"/>
      <c r="AT205" s="326"/>
      <c r="AU205" s="326"/>
      <c r="AV205" s="326"/>
      <c r="AW205" s="326"/>
      <c r="AX205" s="326"/>
      <c r="AY205" s="204"/>
    </row>
    <row r="206" spans="1:51" ht="33.75" customHeight="1">
      <c r="A206" s="207"/>
      <c r="B206" s="1075"/>
      <c r="C206" s="1078"/>
      <c r="D206" s="208" t="s">
        <v>7</v>
      </c>
      <c r="E206" s="232"/>
      <c r="F206" s="232"/>
      <c r="G206" s="239"/>
      <c r="H206" s="428"/>
      <c r="I206" s="428"/>
      <c r="J206" s="429"/>
      <c r="K206" s="428"/>
      <c r="L206" s="428"/>
      <c r="M206" s="428"/>
      <c r="N206" s="428"/>
      <c r="O206" s="428"/>
      <c r="P206" s="437"/>
      <c r="Q206" s="513"/>
      <c r="R206" s="513"/>
      <c r="S206" s="513"/>
      <c r="T206" s="513"/>
      <c r="U206" s="513"/>
      <c r="V206" s="513"/>
      <c r="W206" s="513"/>
      <c r="X206" s="513"/>
      <c r="Y206" s="513"/>
      <c r="Z206" s="661"/>
      <c r="AA206" s="666"/>
      <c r="AB206" s="667"/>
      <c r="AC206" s="661"/>
      <c r="AD206" s="668"/>
      <c r="AE206" s="661"/>
      <c r="AF206" s="666"/>
      <c r="AG206" s="667"/>
      <c r="AH206" s="652"/>
      <c r="AI206" s="668"/>
      <c r="AJ206" s="661"/>
      <c r="AK206" s="666"/>
      <c r="AL206" s="652"/>
      <c r="AM206" s="668"/>
      <c r="AN206" s="326"/>
      <c r="AO206" s="326"/>
      <c r="AP206" s="326"/>
      <c r="AQ206" s="326"/>
      <c r="AR206" s="326"/>
      <c r="AS206" s="326"/>
      <c r="AT206" s="326"/>
      <c r="AU206" s="326"/>
      <c r="AV206" s="326"/>
      <c r="AW206" s="326"/>
      <c r="AX206" s="326"/>
      <c r="AY206" s="204"/>
    </row>
    <row r="207" spans="1:51" ht="15.6">
      <c r="A207" s="202" t="s">
        <v>369</v>
      </c>
      <c r="B207" s="1073" t="s">
        <v>288</v>
      </c>
      <c r="C207" s="1076" t="s">
        <v>281</v>
      </c>
      <c r="D207" s="201" t="s">
        <v>5</v>
      </c>
      <c r="E207" s="270">
        <f>SUM(H207,K207,N207,Q207,T207,W207,Z207,AE207,AJ207,AN207,AR207,AV207)</f>
        <v>40</v>
      </c>
      <c r="F207" s="270">
        <f>SUM(I207,L207,O207,R207,U207,X207,AA207,AF207,AK207,AO207,AS207,AW207)</f>
        <v>40</v>
      </c>
      <c r="G207" s="276">
        <f>SUM(F207/E207*100)</f>
        <v>100</v>
      </c>
      <c r="H207" s="428"/>
      <c r="I207" s="428"/>
      <c r="J207" s="429"/>
      <c r="K207" s="428"/>
      <c r="L207" s="428"/>
      <c r="M207" s="428"/>
      <c r="N207" s="428"/>
      <c r="O207" s="428"/>
      <c r="P207" s="444"/>
      <c r="Q207" s="513"/>
      <c r="R207" s="513"/>
      <c r="S207" s="519" t="e">
        <f>SUM(R207/Q207*100)</f>
        <v>#DIV/0!</v>
      </c>
      <c r="T207" s="877">
        <v>40</v>
      </c>
      <c r="U207" s="877">
        <v>40</v>
      </c>
      <c r="V207" s="519">
        <f>SUM(U207/T207*100)</f>
        <v>100</v>
      </c>
      <c r="W207" s="513"/>
      <c r="X207" s="513"/>
      <c r="Y207" s="513"/>
      <c r="Z207" s="661"/>
      <c r="AA207" s="666"/>
      <c r="AB207" s="667"/>
      <c r="AC207" s="661"/>
      <c r="AD207" s="668"/>
      <c r="AE207" s="661"/>
      <c r="AF207" s="666"/>
      <c r="AG207" s="667"/>
      <c r="AH207" s="652"/>
      <c r="AI207" s="668"/>
      <c r="AJ207" s="661"/>
      <c r="AK207" s="666"/>
      <c r="AL207" s="652"/>
      <c r="AM207" s="668"/>
      <c r="AN207" s="326"/>
      <c r="AO207" s="326"/>
      <c r="AP207" s="326"/>
      <c r="AQ207" s="326" t="e">
        <f>SUM(AP207/AN207*100)</f>
        <v>#DIV/0!</v>
      </c>
      <c r="AR207" s="326"/>
      <c r="AS207" s="326"/>
      <c r="AT207" s="326"/>
      <c r="AU207" s="326"/>
      <c r="AV207" s="326"/>
      <c r="AW207" s="326"/>
      <c r="AX207" s="326">
        <v>0</v>
      </c>
      <c r="AY207" s="809"/>
    </row>
    <row r="208" spans="1:51" ht="24.75" customHeight="1">
      <c r="A208" s="202"/>
      <c r="B208" s="1074"/>
      <c r="C208" s="1077"/>
      <c r="D208" s="203" t="s">
        <v>1</v>
      </c>
      <c r="E208" s="270"/>
      <c r="F208" s="270"/>
      <c r="G208" s="276"/>
      <c r="H208" s="428"/>
      <c r="I208" s="428"/>
      <c r="J208" s="429"/>
      <c r="K208" s="428"/>
      <c r="L208" s="428"/>
      <c r="M208" s="428"/>
      <c r="N208" s="428"/>
      <c r="O208" s="428"/>
      <c r="P208" s="444"/>
      <c r="Q208" s="513"/>
      <c r="R208" s="513"/>
      <c r="S208" s="513"/>
      <c r="T208" s="877"/>
      <c r="U208" s="877"/>
      <c r="V208" s="513"/>
      <c r="W208" s="513"/>
      <c r="X208" s="513"/>
      <c r="Y208" s="513"/>
      <c r="Z208" s="661"/>
      <c r="AA208" s="666"/>
      <c r="AB208" s="667"/>
      <c r="AC208" s="661"/>
      <c r="AD208" s="668"/>
      <c r="AE208" s="661"/>
      <c r="AF208" s="666"/>
      <c r="AG208" s="667"/>
      <c r="AH208" s="652"/>
      <c r="AI208" s="668"/>
      <c r="AJ208" s="661"/>
      <c r="AK208" s="666"/>
      <c r="AL208" s="652"/>
      <c r="AM208" s="668"/>
      <c r="AN208" s="326"/>
      <c r="AO208" s="326"/>
      <c r="AP208" s="326"/>
      <c r="AQ208" s="326"/>
      <c r="AR208" s="326"/>
      <c r="AS208" s="326"/>
      <c r="AT208" s="326"/>
      <c r="AU208" s="326"/>
      <c r="AV208" s="326"/>
      <c r="AW208" s="326"/>
      <c r="AX208" s="326"/>
      <c r="AY208" s="814"/>
    </row>
    <row r="209" spans="1:51" ht="33.75" customHeight="1">
      <c r="A209" s="202"/>
      <c r="B209" s="1074"/>
      <c r="C209" s="1077"/>
      <c r="D209" s="205" t="s">
        <v>357</v>
      </c>
      <c r="E209" s="270"/>
      <c r="F209" s="270"/>
      <c r="G209" s="276"/>
      <c r="H209" s="428"/>
      <c r="I209" s="428"/>
      <c r="J209" s="429"/>
      <c r="K209" s="428"/>
      <c r="L209" s="428"/>
      <c r="M209" s="428"/>
      <c r="N209" s="428"/>
      <c r="O209" s="428"/>
      <c r="P209" s="444"/>
      <c r="Q209" s="513"/>
      <c r="R209" s="513"/>
      <c r="S209" s="514"/>
      <c r="T209" s="877"/>
      <c r="U209" s="877"/>
      <c r="V209" s="514"/>
      <c r="W209" s="513"/>
      <c r="X209" s="513"/>
      <c r="Y209" s="513"/>
      <c r="Z209" s="661"/>
      <c r="AA209" s="666"/>
      <c r="AB209" s="667"/>
      <c r="AC209" s="661"/>
      <c r="AD209" s="668"/>
      <c r="AE209" s="661"/>
      <c r="AF209" s="666"/>
      <c r="AG209" s="667"/>
      <c r="AH209" s="652"/>
      <c r="AI209" s="668"/>
      <c r="AJ209" s="661"/>
      <c r="AK209" s="666"/>
      <c r="AL209" s="652"/>
      <c r="AM209" s="668"/>
      <c r="AN209" s="326"/>
      <c r="AO209" s="326"/>
      <c r="AP209" s="326"/>
      <c r="AQ209" s="326"/>
      <c r="AR209" s="326"/>
      <c r="AS209" s="326"/>
      <c r="AT209" s="326"/>
      <c r="AU209" s="326"/>
      <c r="AV209" s="326"/>
      <c r="AW209" s="326"/>
      <c r="AX209" s="326"/>
      <c r="AY209" s="204"/>
    </row>
    <row r="210" spans="1:51" ht="15.6">
      <c r="A210" s="202"/>
      <c r="B210" s="1074"/>
      <c r="C210" s="1077"/>
      <c r="D210" s="206" t="s">
        <v>251</v>
      </c>
      <c r="E210" s="270">
        <f>SUM(H210,K210,N210,Q210,T210,W210,Z210,AE210,AJ210,AN210,AR210,AV210)</f>
        <v>40</v>
      </c>
      <c r="F210" s="270">
        <f>SUM(I210,L210,O210,R210,U210,X210,AA210,AF210,AK210,AO210,AS210,AW210)</f>
        <v>40</v>
      </c>
      <c r="G210" s="276">
        <f>SUM(F210/E210*100)</f>
        <v>100</v>
      </c>
      <c r="H210" s="428"/>
      <c r="I210" s="428"/>
      <c r="J210" s="429"/>
      <c r="K210" s="428"/>
      <c r="L210" s="428"/>
      <c r="M210" s="428"/>
      <c r="N210" s="428"/>
      <c r="O210" s="428"/>
      <c r="P210" s="444"/>
      <c r="Q210" s="513"/>
      <c r="R210" s="513"/>
      <c r="S210" s="519" t="e">
        <f>SUM(R210/Q210*100)</f>
        <v>#DIV/0!</v>
      </c>
      <c r="T210" s="877">
        <v>40</v>
      </c>
      <c r="U210" s="877">
        <v>40</v>
      </c>
      <c r="V210" s="519">
        <f>SUM(U210/T210*100)</f>
        <v>100</v>
      </c>
      <c r="W210" s="513"/>
      <c r="X210" s="513"/>
      <c r="Y210" s="513"/>
      <c r="Z210" s="661"/>
      <c r="AA210" s="666"/>
      <c r="AB210" s="667"/>
      <c r="AC210" s="661"/>
      <c r="AD210" s="668"/>
      <c r="AE210" s="661"/>
      <c r="AF210" s="666"/>
      <c r="AG210" s="667"/>
      <c r="AH210" s="652"/>
      <c r="AI210" s="668"/>
      <c r="AJ210" s="661"/>
      <c r="AK210" s="666"/>
      <c r="AL210" s="652"/>
      <c r="AM210" s="668"/>
      <c r="AN210" s="326"/>
      <c r="AO210" s="326"/>
      <c r="AP210" s="326"/>
      <c r="AQ210" s="326" t="e">
        <f>SUM(AP210/AN210*100)</f>
        <v>#DIV/0!</v>
      </c>
      <c r="AR210" s="326"/>
      <c r="AS210" s="326"/>
      <c r="AT210" s="326"/>
      <c r="AU210" s="326"/>
      <c r="AV210" s="326"/>
      <c r="AW210" s="326"/>
      <c r="AX210" s="326">
        <v>0</v>
      </c>
      <c r="AY210" s="204"/>
    </row>
    <row r="211" spans="1:51" ht="33.75" customHeight="1">
      <c r="A211" s="202"/>
      <c r="B211" s="1074"/>
      <c r="C211" s="1077"/>
      <c r="D211" s="206" t="s">
        <v>259</v>
      </c>
      <c r="E211" s="270">
        <f>SUM(H211,K211,N211,Q211,T211,W211,Z211,AE211,AJ211,AN211,AR211,AV211)</f>
        <v>0</v>
      </c>
      <c r="F211" s="270">
        <f>SUM(I211,L211,O211,R211,U211,X211,AA211,AF211,AK211,AO211,AS211,AW211)</f>
        <v>0</v>
      </c>
      <c r="G211" s="276" t="e">
        <f>SUM(F211/E211*100)</f>
        <v>#DIV/0!</v>
      </c>
      <c r="H211" s="428"/>
      <c r="I211" s="428"/>
      <c r="J211" s="429"/>
      <c r="K211" s="428"/>
      <c r="L211" s="428"/>
      <c r="M211" s="428"/>
      <c r="N211" s="428"/>
      <c r="O211" s="428"/>
      <c r="P211" s="444"/>
      <c r="Q211" s="513"/>
      <c r="R211" s="513"/>
      <c r="S211" s="519" t="e">
        <f>SUM(R211/Q211*100)</f>
        <v>#DIV/0!</v>
      </c>
      <c r="T211" s="522"/>
      <c r="U211" s="522"/>
      <c r="V211" s="519" t="e">
        <f>SUM(U211/T211*100)</f>
        <v>#DIV/0!</v>
      </c>
      <c r="W211" s="513"/>
      <c r="X211" s="513"/>
      <c r="Y211" s="513"/>
      <c r="Z211" s="661"/>
      <c r="AA211" s="666"/>
      <c r="AB211" s="667"/>
      <c r="AC211" s="661"/>
      <c r="AD211" s="668"/>
      <c r="AE211" s="661"/>
      <c r="AF211" s="666"/>
      <c r="AG211" s="667"/>
      <c r="AH211" s="652"/>
      <c r="AI211" s="668"/>
      <c r="AJ211" s="661"/>
      <c r="AK211" s="666"/>
      <c r="AL211" s="652"/>
      <c r="AM211" s="668"/>
      <c r="AN211" s="326"/>
      <c r="AO211" s="326"/>
      <c r="AP211" s="326"/>
      <c r="AQ211" s="326"/>
      <c r="AR211" s="326"/>
      <c r="AS211" s="326"/>
      <c r="AT211" s="326"/>
      <c r="AU211" s="326"/>
      <c r="AV211" s="326"/>
      <c r="AW211" s="326"/>
      <c r="AX211" s="326"/>
      <c r="AY211" s="204"/>
    </row>
    <row r="212" spans="1:51" ht="15.6">
      <c r="A212" s="202"/>
      <c r="B212" s="1074"/>
      <c r="C212" s="1077"/>
      <c r="D212" s="206" t="s">
        <v>252</v>
      </c>
      <c r="E212" s="232"/>
      <c r="F212" s="232"/>
      <c r="G212" s="239"/>
      <c r="H212" s="428"/>
      <c r="I212" s="428"/>
      <c r="J212" s="429"/>
      <c r="K212" s="428"/>
      <c r="L212" s="428"/>
      <c r="M212" s="428"/>
      <c r="N212" s="428"/>
      <c r="O212" s="428"/>
      <c r="P212" s="437"/>
      <c r="Q212" s="513"/>
      <c r="R212" s="513"/>
      <c r="S212" s="513"/>
      <c r="T212" s="513"/>
      <c r="U212" s="513"/>
      <c r="V212" s="513"/>
      <c r="W212" s="513"/>
      <c r="X212" s="513"/>
      <c r="Y212" s="513"/>
      <c r="Z212" s="661"/>
      <c r="AA212" s="666"/>
      <c r="AB212" s="667"/>
      <c r="AC212" s="661"/>
      <c r="AD212" s="668"/>
      <c r="AE212" s="661"/>
      <c r="AF212" s="666"/>
      <c r="AG212" s="667"/>
      <c r="AH212" s="652"/>
      <c r="AI212" s="668"/>
      <c r="AJ212" s="661"/>
      <c r="AK212" s="666"/>
      <c r="AL212" s="652"/>
      <c r="AM212" s="668"/>
      <c r="AN212" s="326"/>
      <c r="AO212" s="326"/>
      <c r="AP212" s="326"/>
      <c r="AQ212" s="326"/>
      <c r="AR212" s="326"/>
      <c r="AS212" s="326"/>
      <c r="AT212" s="326"/>
      <c r="AU212" s="326"/>
      <c r="AV212" s="326"/>
      <c r="AW212" s="326"/>
      <c r="AX212" s="326"/>
      <c r="AY212" s="204"/>
    </row>
    <row r="213" spans="1:51" ht="33.75" customHeight="1">
      <c r="A213" s="207"/>
      <c r="B213" s="1075"/>
      <c r="C213" s="1078"/>
      <c r="D213" s="208" t="s">
        <v>7</v>
      </c>
      <c r="E213" s="232"/>
      <c r="F213" s="232"/>
      <c r="G213" s="239"/>
      <c r="H213" s="428"/>
      <c r="I213" s="428"/>
      <c r="J213" s="429"/>
      <c r="K213" s="428"/>
      <c r="L213" s="428"/>
      <c r="M213" s="428"/>
      <c r="N213" s="428"/>
      <c r="O213" s="428"/>
      <c r="P213" s="437"/>
      <c r="Q213" s="513"/>
      <c r="R213" s="513"/>
      <c r="S213" s="513"/>
      <c r="T213" s="513"/>
      <c r="U213" s="513"/>
      <c r="V213" s="513"/>
      <c r="W213" s="513"/>
      <c r="X213" s="513"/>
      <c r="Y213" s="513"/>
      <c r="Z213" s="661"/>
      <c r="AA213" s="666"/>
      <c r="AB213" s="667"/>
      <c r="AC213" s="661"/>
      <c r="AD213" s="668"/>
      <c r="AE213" s="661"/>
      <c r="AF213" s="666"/>
      <c r="AG213" s="667"/>
      <c r="AH213" s="652"/>
      <c r="AI213" s="668"/>
      <c r="AJ213" s="661"/>
      <c r="AK213" s="666"/>
      <c r="AL213" s="652"/>
      <c r="AM213" s="668"/>
      <c r="AN213" s="326"/>
      <c r="AO213" s="326"/>
      <c r="AP213" s="326"/>
      <c r="AQ213" s="326"/>
      <c r="AR213" s="326"/>
      <c r="AS213" s="326"/>
      <c r="AT213" s="326"/>
      <c r="AU213" s="326"/>
      <c r="AV213" s="326"/>
      <c r="AW213" s="326"/>
      <c r="AX213" s="326"/>
      <c r="AY213" s="204"/>
    </row>
    <row r="214" spans="1:51" ht="15.75" customHeight="1">
      <c r="A214" s="202" t="s">
        <v>370</v>
      </c>
      <c r="B214" s="1073" t="s">
        <v>289</v>
      </c>
      <c r="C214" s="1076" t="s">
        <v>281</v>
      </c>
      <c r="D214" s="201" t="s">
        <v>5</v>
      </c>
      <c r="E214" s="268">
        <f>SUM(H214,K214,N214,Q214,T214,W214,Z214,AE214,AJ214,AN214,AR214,AV214)</f>
        <v>0</v>
      </c>
      <c r="F214" s="268">
        <f>SUM(I214,L214,O214,R214,U214,X214,AA214,AF214,AK214,AO214,AS214,AW214)</f>
        <v>0</v>
      </c>
      <c r="G214" s="276" t="e">
        <f>SUM(F214/E214*100)</f>
        <v>#DIV/0!</v>
      </c>
      <c r="H214" s="428"/>
      <c r="I214" s="428"/>
      <c r="J214" s="429"/>
      <c r="K214" s="428"/>
      <c r="L214" s="428"/>
      <c r="M214" s="428"/>
      <c r="N214" s="428"/>
      <c r="O214" s="428"/>
      <c r="P214" s="437"/>
      <c r="Q214" s="513"/>
      <c r="R214" s="513"/>
      <c r="S214" s="513"/>
      <c r="T214" s="513"/>
      <c r="U214" s="513"/>
      <c r="V214" s="513"/>
      <c r="W214" s="513"/>
      <c r="X214" s="513"/>
      <c r="Y214" s="513"/>
      <c r="Z214" s="661"/>
      <c r="AA214" s="666"/>
      <c r="AB214" s="667"/>
      <c r="AC214" s="661"/>
      <c r="AD214" s="668"/>
      <c r="AE214" s="661"/>
      <c r="AF214" s="666"/>
      <c r="AG214" s="667"/>
      <c r="AH214" s="652"/>
      <c r="AI214" s="668"/>
      <c r="AJ214" s="661"/>
      <c r="AK214" s="666"/>
      <c r="AL214" s="652"/>
      <c r="AM214" s="668"/>
      <c r="AN214" s="326"/>
      <c r="AO214" s="326"/>
      <c r="AP214" s="326"/>
      <c r="AQ214" s="326"/>
      <c r="AR214" s="326"/>
      <c r="AS214" s="326"/>
      <c r="AT214" s="326"/>
      <c r="AU214" s="326"/>
      <c r="AV214" s="326"/>
      <c r="AW214" s="326"/>
      <c r="AX214" s="326"/>
      <c r="AY214" s="204"/>
    </row>
    <row r="215" spans="1:51" ht="24.75" customHeight="1">
      <c r="A215" s="202"/>
      <c r="B215" s="1074"/>
      <c r="C215" s="1077"/>
      <c r="D215" s="203" t="s">
        <v>1</v>
      </c>
      <c r="E215" s="268"/>
      <c r="F215" s="268"/>
      <c r="G215" s="276"/>
      <c r="H215" s="428"/>
      <c r="I215" s="428"/>
      <c r="J215" s="429"/>
      <c r="K215" s="428"/>
      <c r="L215" s="428"/>
      <c r="M215" s="428"/>
      <c r="N215" s="428"/>
      <c r="O215" s="428"/>
      <c r="P215" s="437"/>
      <c r="Q215" s="513"/>
      <c r="R215" s="513"/>
      <c r="S215" s="513"/>
      <c r="T215" s="513"/>
      <c r="U215" s="513"/>
      <c r="V215" s="513"/>
      <c r="W215" s="513"/>
      <c r="X215" s="513"/>
      <c r="Y215" s="513"/>
      <c r="Z215" s="661"/>
      <c r="AA215" s="666"/>
      <c r="AB215" s="667"/>
      <c r="AC215" s="661"/>
      <c r="AD215" s="668"/>
      <c r="AE215" s="661"/>
      <c r="AF215" s="666"/>
      <c r="AG215" s="667"/>
      <c r="AH215" s="652"/>
      <c r="AI215" s="668"/>
      <c r="AJ215" s="661"/>
      <c r="AK215" s="666"/>
      <c r="AL215" s="652"/>
      <c r="AM215" s="668"/>
      <c r="AN215" s="326"/>
      <c r="AO215" s="326"/>
      <c r="AP215" s="326"/>
      <c r="AQ215" s="326"/>
      <c r="AR215" s="326"/>
      <c r="AS215" s="326"/>
      <c r="AT215" s="326"/>
      <c r="AU215" s="326"/>
      <c r="AV215" s="326"/>
      <c r="AW215" s="326"/>
      <c r="AX215" s="326"/>
      <c r="AY215" s="204"/>
    </row>
    <row r="216" spans="1:51" ht="33.75" customHeight="1">
      <c r="A216" s="202"/>
      <c r="B216" s="1074"/>
      <c r="C216" s="1077"/>
      <c r="D216" s="205" t="s">
        <v>357</v>
      </c>
      <c r="E216" s="268"/>
      <c r="F216" s="268"/>
      <c r="G216" s="276"/>
      <c r="H216" s="428"/>
      <c r="I216" s="428"/>
      <c r="J216" s="429"/>
      <c r="K216" s="428"/>
      <c r="L216" s="428"/>
      <c r="M216" s="428"/>
      <c r="N216" s="428"/>
      <c r="O216" s="428"/>
      <c r="P216" s="437"/>
      <c r="Q216" s="513"/>
      <c r="R216" s="513"/>
      <c r="S216" s="513"/>
      <c r="T216" s="513"/>
      <c r="U216" s="513"/>
      <c r="V216" s="513"/>
      <c r="W216" s="513"/>
      <c r="X216" s="513"/>
      <c r="Y216" s="513"/>
      <c r="Z216" s="661"/>
      <c r="AA216" s="666"/>
      <c r="AB216" s="667"/>
      <c r="AC216" s="661"/>
      <c r="AD216" s="668"/>
      <c r="AE216" s="661"/>
      <c r="AF216" s="666"/>
      <c r="AG216" s="667"/>
      <c r="AH216" s="652"/>
      <c r="AI216" s="668"/>
      <c r="AJ216" s="661"/>
      <c r="AK216" s="666"/>
      <c r="AL216" s="652"/>
      <c r="AM216" s="668"/>
      <c r="AN216" s="326"/>
      <c r="AO216" s="326"/>
      <c r="AP216" s="326"/>
      <c r="AQ216" s="326"/>
      <c r="AR216" s="326"/>
      <c r="AS216" s="326"/>
      <c r="AT216" s="326"/>
      <c r="AU216" s="326"/>
      <c r="AV216" s="326"/>
      <c r="AW216" s="326"/>
      <c r="AX216" s="326"/>
      <c r="AY216" s="204"/>
    </row>
    <row r="217" spans="1:51" ht="15.6">
      <c r="A217" s="202"/>
      <c r="B217" s="1074"/>
      <c r="C217" s="1077"/>
      <c r="D217" s="206" t="s">
        <v>251</v>
      </c>
      <c r="E217" s="268">
        <f>SUM(H217,K217,N217,Q217,T217,W217,Z217,AE217,AJ217,AN217,AR217,AV217)</f>
        <v>0</v>
      </c>
      <c r="F217" s="268">
        <f>SUM(I217,L217,O217,R217,U217,X217,AA217,AF217,AK217,AO217,AS217,AW217)</f>
        <v>0</v>
      </c>
      <c r="G217" s="276" t="e">
        <f>SUM(F217/E217*100)</f>
        <v>#DIV/0!</v>
      </c>
      <c r="H217" s="428"/>
      <c r="I217" s="428"/>
      <c r="J217" s="429"/>
      <c r="K217" s="428"/>
      <c r="L217" s="428"/>
      <c r="M217" s="428"/>
      <c r="N217" s="428"/>
      <c r="O217" s="428"/>
      <c r="P217" s="437"/>
      <c r="Q217" s="513"/>
      <c r="R217" s="513"/>
      <c r="S217" s="513"/>
      <c r="T217" s="513"/>
      <c r="U217" s="513"/>
      <c r="V217" s="513"/>
      <c r="W217" s="513"/>
      <c r="X217" s="513"/>
      <c r="Y217" s="513"/>
      <c r="Z217" s="661"/>
      <c r="AA217" s="666"/>
      <c r="AB217" s="667"/>
      <c r="AC217" s="661"/>
      <c r="AD217" s="668"/>
      <c r="AE217" s="661"/>
      <c r="AF217" s="666"/>
      <c r="AG217" s="667"/>
      <c r="AH217" s="652"/>
      <c r="AI217" s="668"/>
      <c r="AJ217" s="661"/>
      <c r="AK217" s="666"/>
      <c r="AL217" s="652"/>
      <c r="AM217" s="668"/>
      <c r="AN217" s="326"/>
      <c r="AO217" s="326"/>
      <c r="AP217" s="326"/>
      <c r="AQ217" s="326"/>
      <c r="AR217" s="326"/>
      <c r="AS217" s="326"/>
      <c r="AT217" s="326"/>
      <c r="AU217" s="326"/>
      <c r="AV217" s="326"/>
      <c r="AW217" s="326"/>
      <c r="AX217" s="326"/>
      <c r="AY217" s="204"/>
    </row>
    <row r="218" spans="1:51" ht="33.75" customHeight="1">
      <c r="A218" s="202"/>
      <c r="B218" s="1074"/>
      <c r="C218" s="1077"/>
      <c r="D218" s="206" t="s">
        <v>259</v>
      </c>
      <c r="E218" s="268">
        <f>SUM(H218,K218,N218,Q218,T218,W218,Z218,AE218,AJ218,AN218,AR218,AV218)</f>
        <v>0</v>
      </c>
      <c r="F218" s="268">
        <f>SUM(I218,L218,O218,R218,U218,X218,AA218,AF218,AK218,AO218,AS218,AW218)</f>
        <v>0</v>
      </c>
      <c r="G218" s="276" t="e">
        <f>SUM(F218/E218*100)</f>
        <v>#DIV/0!</v>
      </c>
      <c r="H218" s="428"/>
      <c r="I218" s="428"/>
      <c r="J218" s="429"/>
      <c r="K218" s="428"/>
      <c r="L218" s="428"/>
      <c r="M218" s="428"/>
      <c r="N218" s="428"/>
      <c r="O218" s="428"/>
      <c r="P218" s="437"/>
      <c r="Q218" s="513"/>
      <c r="R218" s="513"/>
      <c r="S218" s="513"/>
      <c r="T218" s="513"/>
      <c r="U218" s="513"/>
      <c r="V218" s="513"/>
      <c r="W218" s="513"/>
      <c r="X218" s="513"/>
      <c r="Y218" s="513"/>
      <c r="Z218" s="661"/>
      <c r="AA218" s="666"/>
      <c r="AB218" s="667"/>
      <c r="AC218" s="661"/>
      <c r="AD218" s="668"/>
      <c r="AE218" s="661"/>
      <c r="AF218" s="666"/>
      <c r="AG218" s="667"/>
      <c r="AH218" s="652"/>
      <c r="AI218" s="668"/>
      <c r="AJ218" s="661"/>
      <c r="AK218" s="666"/>
      <c r="AL218" s="652"/>
      <c r="AM218" s="668"/>
      <c r="AN218" s="326"/>
      <c r="AO218" s="326"/>
      <c r="AP218" s="326"/>
      <c r="AQ218" s="326"/>
      <c r="AR218" s="326"/>
      <c r="AS218" s="326"/>
      <c r="AT218" s="326"/>
      <c r="AU218" s="326"/>
      <c r="AV218" s="326"/>
      <c r="AW218" s="326"/>
      <c r="AX218" s="326"/>
      <c r="AY218" s="204"/>
    </row>
    <row r="219" spans="1:51" ht="15.6">
      <c r="A219" s="202"/>
      <c r="B219" s="1074"/>
      <c r="C219" s="1077"/>
      <c r="D219" s="206" t="s">
        <v>252</v>
      </c>
      <c r="E219" s="232"/>
      <c r="F219" s="232"/>
      <c r="G219" s="239"/>
      <c r="H219" s="428"/>
      <c r="I219" s="428"/>
      <c r="J219" s="429"/>
      <c r="K219" s="428"/>
      <c r="L219" s="428"/>
      <c r="M219" s="428"/>
      <c r="N219" s="428"/>
      <c r="O219" s="428"/>
      <c r="P219" s="437"/>
      <c r="Q219" s="513"/>
      <c r="R219" s="513"/>
      <c r="S219" s="513"/>
      <c r="T219" s="513"/>
      <c r="U219" s="513"/>
      <c r="V219" s="513"/>
      <c r="W219" s="513"/>
      <c r="X219" s="513"/>
      <c r="Y219" s="513"/>
      <c r="Z219" s="661"/>
      <c r="AA219" s="666"/>
      <c r="AB219" s="667"/>
      <c r="AC219" s="661"/>
      <c r="AD219" s="668"/>
      <c r="AE219" s="661"/>
      <c r="AF219" s="666"/>
      <c r="AG219" s="667"/>
      <c r="AH219" s="652"/>
      <c r="AI219" s="668"/>
      <c r="AJ219" s="661"/>
      <c r="AK219" s="666"/>
      <c r="AL219" s="652"/>
      <c r="AM219" s="668"/>
      <c r="AN219" s="326"/>
      <c r="AO219" s="326"/>
      <c r="AP219" s="326"/>
      <c r="AQ219" s="326"/>
      <c r="AR219" s="326"/>
      <c r="AS219" s="326"/>
      <c r="AT219" s="326"/>
      <c r="AU219" s="326"/>
      <c r="AV219" s="326"/>
      <c r="AW219" s="326"/>
      <c r="AX219" s="326"/>
      <c r="AY219" s="204"/>
    </row>
    <row r="220" spans="1:51" ht="33.75" customHeight="1">
      <c r="A220" s="207"/>
      <c r="B220" s="1075"/>
      <c r="C220" s="1078"/>
      <c r="D220" s="208" t="s">
        <v>7</v>
      </c>
      <c r="E220" s="232"/>
      <c r="F220" s="232"/>
      <c r="G220" s="239"/>
      <c r="H220" s="428"/>
      <c r="I220" s="428"/>
      <c r="J220" s="429"/>
      <c r="K220" s="428"/>
      <c r="L220" s="428"/>
      <c r="M220" s="428"/>
      <c r="N220" s="428"/>
      <c r="O220" s="428"/>
      <c r="P220" s="437"/>
      <c r="Q220" s="513"/>
      <c r="R220" s="513"/>
      <c r="S220" s="513"/>
      <c r="T220" s="513"/>
      <c r="U220" s="513"/>
      <c r="V220" s="513"/>
      <c r="W220" s="513"/>
      <c r="X220" s="513"/>
      <c r="Y220" s="513"/>
      <c r="Z220" s="661"/>
      <c r="AA220" s="666"/>
      <c r="AB220" s="667"/>
      <c r="AC220" s="661"/>
      <c r="AD220" s="668"/>
      <c r="AE220" s="661"/>
      <c r="AF220" s="666"/>
      <c r="AG220" s="667"/>
      <c r="AH220" s="652"/>
      <c r="AI220" s="668"/>
      <c r="AJ220" s="661"/>
      <c r="AK220" s="666"/>
      <c r="AL220" s="652"/>
      <c r="AM220" s="668"/>
      <c r="AN220" s="326"/>
      <c r="AO220" s="326"/>
      <c r="AP220" s="326"/>
      <c r="AQ220" s="326"/>
      <c r="AR220" s="326"/>
      <c r="AS220" s="326"/>
      <c r="AT220" s="326"/>
      <c r="AU220" s="326"/>
      <c r="AV220" s="326"/>
      <c r="AW220" s="326"/>
      <c r="AX220" s="326"/>
      <c r="AY220" s="204"/>
    </row>
    <row r="221" spans="1:51" ht="2.25" customHeight="1">
      <c r="A221" s="202" t="s">
        <v>267</v>
      </c>
      <c r="B221" s="1073"/>
      <c r="C221" s="1076" t="s">
        <v>281</v>
      </c>
      <c r="D221" s="201" t="s">
        <v>5</v>
      </c>
      <c r="E221" s="268">
        <f>SUM(H221,K221,N221,Q221,T221,W221,Z221,AE221,AJ221,AN221,AR221,AV221)</f>
        <v>0</v>
      </c>
      <c r="F221" s="268">
        <f>SUM(I221,L221,O221,R221,U221,X221,AA221,AF221,AK221,AO221,AS221,AW221)</f>
        <v>0</v>
      </c>
      <c r="G221" s="276" t="e">
        <f>SUM(F221/E221*100)</f>
        <v>#DIV/0!</v>
      </c>
      <c r="H221" s="428"/>
      <c r="I221" s="428"/>
      <c r="J221" s="429"/>
      <c r="K221" s="428"/>
      <c r="L221" s="428"/>
      <c r="M221" s="428"/>
      <c r="N221" s="428"/>
      <c r="O221" s="428"/>
      <c r="P221" s="437"/>
      <c r="Q221" s="513"/>
      <c r="R221" s="513"/>
      <c r="S221" s="513"/>
      <c r="T221" s="513"/>
      <c r="U221" s="513"/>
      <c r="V221" s="513"/>
      <c r="W221" s="513"/>
      <c r="X221" s="513"/>
      <c r="Y221" s="513"/>
      <c r="Z221" s="661"/>
      <c r="AA221" s="666"/>
      <c r="AB221" s="667"/>
      <c r="AC221" s="661"/>
      <c r="AD221" s="668"/>
      <c r="AE221" s="661"/>
      <c r="AF221" s="666"/>
      <c r="AG221" s="667"/>
      <c r="AH221" s="652"/>
      <c r="AI221" s="668"/>
      <c r="AJ221" s="661"/>
      <c r="AK221" s="666"/>
      <c r="AL221" s="652"/>
      <c r="AM221" s="668"/>
      <c r="AN221" s="326"/>
      <c r="AO221" s="326"/>
      <c r="AP221" s="326"/>
      <c r="AQ221" s="326"/>
      <c r="AR221" s="326"/>
      <c r="AS221" s="326"/>
      <c r="AT221" s="326"/>
      <c r="AU221" s="326"/>
      <c r="AV221" s="326"/>
      <c r="AW221" s="326"/>
      <c r="AX221" s="326"/>
      <c r="AY221" s="204"/>
    </row>
    <row r="222" spans="1:51" ht="33.75" hidden="1" customHeight="1">
      <c r="A222" s="202"/>
      <c r="B222" s="1074"/>
      <c r="C222" s="1077"/>
      <c r="D222" s="203" t="s">
        <v>1</v>
      </c>
      <c r="E222" s="268"/>
      <c r="F222" s="268"/>
      <c r="G222" s="276"/>
      <c r="H222" s="428"/>
      <c r="I222" s="428"/>
      <c r="J222" s="429"/>
      <c r="K222" s="428"/>
      <c r="L222" s="428"/>
      <c r="M222" s="428"/>
      <c r="N222" s="428"/>
      <c r="O222" s="428"/>
      <c r="P222" s="437"/>
      <c r="Q222" s="513"/>
      <c r="R222" s="513"/>
      <c r="S222" s="513"/>
      <c r="T222" s="513"/>
      <c r="U222" s="513"/>
      <c r="V222" s="513"/>
      <c r="W222" s="513"/>
      <c r="X222" s="513"/>
      <c r="Y222" s="513"/>
      <c r="Z222" s="661"/>
      <c r="AA222" s="666"/>
      <c r="AB222" s="667"/>
      <c r="AC222" s="661"/>
      <c r="AD222" s="668"/>
      <c r="AE222" s="661"/>
      <c r="AF222" s="666"/>
      <c r="AG222" s="667"/>
      <c r="AH222" s="652"/>
      <c r="AI222" s="668"/>
      <c r="AJ222" s="661"/>
      <c r="AK222" s="666"/>
      <c r="AL222" s="652"/>
      <c r="AM222" s="668"/>
      <c r="AN222" s="326"/>
      <c r="AO222" s="326"/>
      <c r="AP222" s="326"/>
      <c r="AQ222" s="326"/>
      <c r="AR222" s="326"/>
      <c r="AS222" s="326"/>
      <c r="AT222" s="326"/>
      <c r="AU222" s="326"/>
      <c r="AV222" s="326"/>
      <c r="AW222" s="326"/>
      <c r="AX222" s="326"/>
      <c r="AY222" s="204"/>
    </row>
    <row r="223" spans="1:51" ht="33.75" hidden="1" customHeight="1">
      <c r="A223" s="202"/>
      <c r="B223" s="1074"/>
      <c r="C223" s="1077"/>
      <c r="D223" s="205" t="s">
        <v>357</v>
      </c>
      <c r="E223" s="268"/>
      <c r="F223" s="268"/>
      <c r="G223" s="276"/>
      <c r="H223" s="428"/>
      <c r="I223" s="428"/>
      <c r="J223" s="429"/>
      <c r="K223" s="428"/>
      <c r="L223" s="428"/>
      <c r="M223" s="428"/>
      <c r="N223" s="428"/>
      <c r="O223" s="428"/>
      <c r="P223" s="437"/>
      <c r="Q223" s="513"/>
      <c r="R223" s="513"/>
      <c r="S223" s="513"/>
      <c r="T223" s="513"/>
      <c r="U223" s="513"/>
      <c r="V223" s="513"/>
      <c r="W223" s="513"/>
      <c r="X223" s="513"/>
      <c r="Y223" s="513"/>
      <c r="Z223" s="661"/>
      <c r="AA223" s="666"/>
      <c r="AB223" s="667"/>
      <c r="AC223" s="661"/>
      <c r="AD223" s="668"/>
      <c r="AE223" s="661"/>
      <c r="AF223" s="666"/>
      <c r="AG223" s="667"/>
      <c r="AH223" s="652"/>
      <c r="AI223" s="668"/>
      <c r="AJ223" s="661"/>
      <c r="AK223" s="666"/>
      <c r="AL223" s="652"/>
      <c r="AM223" s="668"/>
      <c r="AN223" s="326"/>
      <c r="AO223" s="326"/>
      <c r="AP223" s="326"/>
      <c r="AQ223" s="326"/>
      <c r="AR223" s="326"/>
      <c r="AS223" s="326"/>
      <c r="AT223" s="326"/>
      <c r="AU223" s="326"/>
      <c r="AV223" s="326"/>
      <c r="AW223" s="326"/>
      <c r="AX223" s="326"/>
      <c r="AY223" s="204"/>
    </row>
    <row r="224" spans="1:51" ht="15.6" hidden="1">
      <c r="A224" s="202"/>
      <c r="B224" s="1074"/>
      <c r="C224" s="1077"/>
      <c r="D224" s="206" t="s">
        <v>251</v>
      </c>
      <c r="E224" s="268">
        <f>SUM(H224,K224,N224,Q224,T224,W224,Z224,AE224,AJ224,AN224,AR224,AV224)</f>
        <v>0</v>
      </c>
      <c r="F224" s="268">
        <f>SUM(I224,L224,O224,R224,U224,X224,AA224,AF224,AK224,AO224,AS224,AW224)</f>
        <v>0</v>
      </c>
      <c r="G224" s="276" t="e">
        <f>SUM(F224/E224*100)</f>
        <v>#DIV/0!</v>
      </c>
      <c r="H224" s="428"/>
      <c r="I224" s="428"/>
      <c r="J224" s="429"/>
      <c r="K224" s="428"/>
      <c r="L224" s="428"/>
      <c r="M224" s="428"/>
      <c r="N224" s="428"/>
      <c r="O224" s="428"/>
      <c r="P224" s="437"/>
      <c r="Q224" s="513"/>
      <c r="R224" s="513"/>
      <c r="S224" s="513"/>
      <c r="T224" s="513"/>
      <c r="U224" s="513"/>
      <c r="V224" s="513"/>
      <c r="W224" s="513"/>
      <c r="X224" s="513"/>
      <c r="Y224" s="513"/>
      <c r="Z224" s="661"/>
      <c r="AA224" s="666"/>
      <c r="AB224" s="667"/>
      <c r="AC224" s="661"/>
      <c r="AD224" s="668"/>
      <c r="AE224" s="661"/>
      <c r="AF224" s="666"/>
      <c r="AG224" s="667"/>
      <c r="AH224" s="652"/>
      <c r="AI224" s="668"/>
      <c r="AJ224" s="661"/>
      <c r="AK224" s="666"/>
      <c r="AL224" s="652"/>
      <c r="AM224" s="668"/>
      <c r="AN224" s="326"/>
      <c r="AO224" s="326"/>
      <c r="AP224" s="326"/>
      <c r="AQ224" s="326"/>
      <c r="AR224" s="326"/>
      <c r="AS224" s="326"/>
      <c r="AT224" s="326"/>
      <c r="AU224" s="326"/>
      <c r="AV224" s="326"/>
      <c r="AW224" s="326"/>
      <c r="AX224" s="326"/>
      <c r="AY224" s="204"/>
    </row>
    <row r="225" spans="1:51" ht="33.75" hidden="1" customHeight="1">
      <c r="A225" s="202"/>
      <c r="B225" s="1074"/>
      <c r="C225" s="1077"/>
      <c r="D225" s="206" t="s">
        <v>259</v>
      </c>
      <c r="E225" s="268">
        <f>SUM(H225,K225,N225,Q225,T225,W225,Z225,AE225,AJ225,AN225,AR225,AV225)</f>
        <v>0</v>
      </c>
      <c r="F225" s="268">
        <f>SUM(I225,L225,O225,R225,U225,X225,AA225,AF225,AK225,AO225,AS225,AW225)</f>
        <v>0</v>
      </c>
      <c r="G225" s="276" t="e">
        <f>SUM(F225/E225*100)</f>
        <v>#DIV/0!</v>
      </c>
      <c r="H225" s="428"/>
      <c r="I225" s="428"/>
      <c r="J225" s="429"/>
      <c r="K225" s="428"/>
      <c r="L225" s="428"/>
      <c r="M225" s="428"/>
      <c r="N225" s="428"/>
      <c r="O225" s="428"/>
      <c r="P225" s="437"/>
      <c r="Q225" s="513"/>
      <c r="R225" s="513"/>
      <c r="S225" s="513"/>
      <c r="T225" s="513"/>
      <c r="U225" s="513"/>
      <c r="V225" s="513"/>
      <c r="W225" s="513"/>
      <c r="X225" s="513"/>
      <c r="Y225" s="513"/>
      <c r="Z225" s="661"/>
      <c r="AA225" s="666"/>
      <c r="AB225" s="667"/>
      <c r="AC225" s="661"/>
      <c r="AD225" s="668"/>
      <c r="AE225" s="661"/>
      <c r="AF225" s="666"/>
      <c r="AG225" s="667"/>
      <c r="AH225" s="652"/>
      <c r="AI225" s="668"/>
      <c r="AJ225" s="661"/>
      <c r="AK225" s="666"/>
      <c r="AL225" s="652"/>
      <c r="AM225" s="668"/>
      <c r="AN225" s="326"/>
      <c r="AO225" s="326"/>
      <c r="AP225" s="326"/>
      <c r="AQ225" s="326"/>
      <c r="AR225" s="326"/>
      <c r="AS225" s="326"/>
      <c r="AT225" s="326"/>
      <c r="AU225" s="326"/>
      <c r="AV225" s="326"/>
      <c r="AW225" s="326"/>
      <c r="AX225" s="326"/>
      <c r="AY225" s="204"/>
    </row>
    <row r="226" spans="1:51" ht="15.6" hidden="1">
      <c r="A226" s="202"/>
      <c r="B226" s="1074"/>
      <c r="C226" s="1077"/>
      <c r="D226" s="206" t="s">
        <v>252</v>
      </c>
      <c r="E226" s="232"/>
      <c r="F226" s="232"/>
      <c r="G226" s="239"/>
      <c r="H226" s="428"/>
      <c r="I226" s="428"/>
      <c r="J226" s="429"/>
      <c r="K226" s="428"/>
      <c r="L226" s="428"/>
      <c r="M226" s="428"/>
      <c r="N226" s="428"/>
      <c r="O226" s="428"/>
      <c r="P226" s="437"/>
      <c r="Q226" s="513"/>
      <c r="R226" s="513"/>
      <c r="S226" s="513"/>
      <c r="T226" s="513"/>
      <c r="U226" s="513"/>
      <c r="V226" s="513"/>
      <c r="W226" s="513"/>
      <c r="X226" s="513"/>
      <c r="Y226" s="513"/>
      <c r="Z226" s="661"/>
      <c r="AA226" s="666"/>
      <c r="AB226" s="667"/>
      <c r="AC226" s="661"/>
      <c r="AD226" s="668"/>
      <c r="AE226" s="661"/>
      <c r="AF226" s="666"/>
      <c r="AG226" s="667"/>
      <c r="AH226" s="652"/>
      <c r="AI226" s="668"/>
      <c r="AJ226" s="661"/>
      <c r="AK226" s="666"/>
      <c r="AL226" s="652"/>
      <c r="AM226" s="668"/>
      <c r="AN226" s="326"/>
      <c r="AO226" s="326"/>
      <c r="AP226" s="326"/>
      <c r="AQ226" s="326"/>
      <c r="AR226" s="326"/>
      <c r="AS226" s="326"/>
      <c r="AT226" s="326"/>
      <c r="AU226" s="326"/>
      <c r="AV226" s="326"/>
      <c r="AW226" s="326"/>
      <c r="AX226" s="326"/>
      <c r="AY226" s="204"/>
    </row>
    <row r="227" spans="1:51" ht="33.75" hidden="1" customHeight="1">
      <c r="A227" s="207"/>
      <c r="B227" s="1075"/>
      <c r="C227" s="1078"/>
      <c r="D227" s="208" t="s">
        <v>7</v>
      </c>
      <c r="E227" s="232"/>
      <c r="F227" s="232"/>
      <c r="G227" s="239"/>
      <c r="H227" s="428"/>
      <c r="I227" s="428"/>
      <c r="J227" s="429"/>
      <c r="K227" s="428"/>
      <c r="L227" s="428"/>
      <c r="M227" s="428"/>
      <c r="N227" s="428"/>
      <c r="O227" s="428"/>
      <c r="P227" s="437"/>
      <c r="Q227" s="513"/>
      <c r="R227" s="513"/>
      <c r="S227" s="513"/>
      <c r="T227" s="513"/>
      <c r="U227" s="513"/>
      <c r="V227" s="513"/>
      <c r="W227" s="513"/>
      <c r="X227" s="513"/>
      <c r="Y227" s="513"/>
      <c r="Z227" s="661"/>
      <c r="AA227" s="666"/>
      <c r="AB227" s="667"/>
      <c r="AC227" s="661"/>
      <c r="AD227" s="668"/>
      <c r="AE227" s="661"/>
      <c r="AF227" s="666"/>
      <c r="AG227" s="667"/>
      <c r="AH227" s="652"/>
      <c r="AI227" s="668"/>
      <c r="AJ227" s="661"/>
      <c r="AK227" s="666"/>
      <c r="AL227" s="652"/>
      <c r="AM227" s="668"/>
      <c r="AN227" s="326"/>
      <c r="AO227" s="326"/>
      <c r="AP227" s="326"/>
      <c r="AQ227" s="326"/>
      <c r="AR227" s="326"/>
      <c r="AS227" s="326"/>
      <c r="AT227" s="326"/>
      <c r="AU227" s="326"/>
      <c r="AV227" s="326"/>
      <c r="AW227" s="326"/>
      <c r="AX227" s="326"/>
      <c r="AY227" s="204"/>
    </row>
    <row r="228" spans="1:51" ht="15.6">
      <c r="A228" s="202" t="s">
        <v>267</v>
      </c>
      <c r="B228" s="1073" t="s">
        <v>290</v>
      </c>
      <c r="C228" s="1076" t="s">
        <v>281</v>
      </c>
      <c r="D228" s="201" t="s">
        <v>5</v>
      </c>
      <c r="E228" s="268">
        <f>SUM(H228,K228,N228,Q228,T228,W228,Z228,AE228,AJ228,AN228,AR228,AV228)</f>
        <v>0</v>
      </c>
      <c r="F228" s="268">
        <f>SUM(I228,L228,O228,R228,U228,X228,AA228,AF228,AK228,AO228,AS228,AW228)</f>
        <v>0</v>
      </c>
      <c r="G228" s="276" t="e">
        <f>SUM(F228/E228*100)</f>
        <v>#DIV/0!</v>
      </c>
      <c r="H228" s="428"/>
      <c r="I228" s="428"/>
      <c r="J228" s="429"/>
      <c r="K228" s="428"/>
      <c r="L228" s="428"/>
      <c r="M228" s="428"/>
      <c r="N228" s="428"/>
      <c r="O228" s="428"/>
      <c r="P228" s="437"/>
      <c r="Q228" s="513"/>
      <c r="R228" s="513"/>
      <c r="S228" s="513"/>
      <c r="T228" s="513"/>
      <c r="U228" s="513"/>
      <c r="V228" s="513"/>
      <c r="W228" s="513">
        <v>0</v>
      </c>
      <c r="X228" s="513"/>
      <c r="Y228" s="509" t="e">
        <f>SUM(X228/W228*100%)</f>
        <v>#DIV/0!</v>
      </c>
      <c r="Z228" s="661"/>
      <c r="AA228" s="666"/>
      <c r="AB228" s="667"/>
      <c r="AC228" s="661"/>
      <c r="AD228" s="668"/>
      <c r="AE228" s="661"/>
      <c r="AF228" s="666"/>
      <c r="AG228" s="667"/>
      <c r="AH228" s="652"/>
      <c r="AI228" s="668"/>
      <c r="AJ228" s="661"/>
      <c r="AK228" s="666"/>
      <c r="AL228" s="652"/>
      <c r="AM228" s="668"/>
      <c r="AN228" s="326"/>
      <c r="AO228" s="326"/>
      <c r="AP228" s="326"/>
      <c r="AQ228" s="326"/>
      <c r="AR228" s="326"/>
      <c r="AS228" s="326"/>
      <c r="AT228" s="326"/>
      <c r="AU228" s="326"/>
      <c r="AV228" s="326"/>
      <c r="AW228" s="326"/>
      <c r="AX228" s="326"/>
      <c r="AY228" s="204"/>
    </row>
    <row r="229" spans="1:51" ht="23.25" customHeight="1">
      <c r="A229" s="202"/>
      <c r="B229" s="1074"/>
      <c r="C229" s="1077"/>
      <c r="D229" s="203" t="s">
        <v>1</v>
      </c>
      <c r="E229" s="268"/>
      <c r="F229" s="582"/>
      <c r="G229" s="276"/>
      <c r="H229" s="428"/>
      <c r="I229" s="428"/>
      <c r="J229" s="429"/>
      <c r="K229" s="428"/>
      <c r="L229" s="428"/>
      <c r="M229" s="428"/>
      <c r="N229" s="428"/>
      <c r="O229" s="428"/>
      <c r="P229" s="437"/>
      <c r="Q229" s="513"/>
      <c r="R229" s="513"/>
      <c r="S229" s="513"/>
      <c r="T229" s="513"/>
      <c r="U229" s="513"/>
      <c r="V229" s="513"/>
      <c r="W229" s="513"/>
      <c r="X229" s="513"/>
      <c r="Y229" s="509"/>
      <c r="Z229" s="661"/>
      <c r="AA229" s="666"/>
      <c r="AB229" s="667"/>
      <c r="AC229" s="661"/>
      <c r="AD229" s="668"/>
      <c r="AE229" s="661"/>
      <c r="AF229" s="666"/>
      <c r="AG229" s="667"/>
      <c r="AH229" s="652"/>
      <c r="AI229" s="668"/>
      <c r="AJ229" s="661"/>
      <c r="AK229" s="666"/>
      <c r="AL229" s="652"/>
      <c r="AM229" s="668"/>
      <c r="AN229" s="326"/>
      <c r="AO229" s="326"/>
      <c r="AP229" s="326"/>
      <c r="AQ229" s="326"/>
      <c r="AR229" s="326"/>
      <c r="AS229" s="326"/>
      <c r="AT229" s="326"/>
      <c r="AU229" s="326"/>
      <c r="AV229" s="326"/>
      <c r="AW229" s="326"/>
      <c r="AX229" s="326"/>
      <c r="AY229" s="204"/>
    </row>
    <row r="230" spans="1:51" ht="33.75" customHeight="1">
      <c r="A230" s="202"/>
      <c r="B230" s="1074"/>
      <c r="C230" s="1077"/>
      <c r="D230" s="205" t="s">
        <v>357</v>
      </c>
      <c r="E230" s="268"/>
      <c r="F230" s="582"/>
      <c r="G230" s="276"/>
      <c r="H230" s="428"/>
      <c r="I230" s="428"/>
      <c r="J230" s="429"/>
      <c r="K230" s="428"/>
      <c r="L230" s="428"/>
      <c r="M230" s="428"/>
      <c r="N230" s="428"/>
      <c r="O230" s="428"/>
      <c r="P230" s="437"/>
      <c r="Q230" s="513"/>
      <c r="R230" s="513"/>
      <c r="S230" s="513"/>
      <c r="T230" s="513"/>
      <c r="U230" s="513"/>
      <c r="V230" s="513"/>
      <c r="W230" s="513"/>
      <c r="X230" s="513"/>
      <c r="Y230" s="509"/>
      <c r="Z230" s="661"/>
      <c r="AA230" s="666"/>
      <c r="AB230" s="667"/>
      <c r="AC230" s="661"/>
      <c r="AD230" s="668"/>
      <c r="AE230" s="661"/>
      <c r="AF230" s="666"/>
      <c r="AG230" s="667"/>
      <c r="AH230" s="652"/>
      <c r="AI230" s="668"/>
      <c r="AJ230" s="661"/>
      <c r="AK230" s="666"/>
      <c r="AL230" s="652"/>
      <c r="AM230" s="668"/>
      <c r="AN230" s="326"/>
      <c r="AO230" s="326"/>
      <c r="AP230" s="326"/>
      <c r="AQ230" s="326"/>
      <c r="AR230" s="326"/>
      <c r="AS230" s="326"/>
      <c r="AT230" s="326"/>
      <c r="AU230" s="326"/>
      <c r="AV230" s="326"/>
      <c r="AW230" s="326"/>
      <c r="AX230" s="326"/>
      <c r="AY230" s="204"/>
    </row>
    <row r="231" spans="1:51" ht="15.6">
      <c r="A231" s="202"/>
      <c r="B231" s="1074"/>
      <c r="C231" s="1077"/>
      <c r="D231" s="206" t="s">
        <v>251</v>
      </c>
      <c r="E231" s="268">
        <f>SUM(H231,K231,N231,Q231,T231,W231,Z231,AE231,AJ231,AN231,AR231,AV231)</f>
        <v>0</v>
      </c>
      <c r="F231" s="268">
        <f>SUM(I231,L231,O231,R231,U231,X231,AA231,AF231,AK231,AO231,AS231,AW231)</f>
        <v>0</v>
      </c>
      <c r="G231" s="276" t="e">
        <f>SUM(F231/E231*100)</f>
        <v>#DIV/0!</v>
      </c>
      <c r="H231" s="428"/>
      <c r="I231" s="428"/>
      <c r="J231" s="429"/>
      <c r="K231" s="428"/>
      <c r="L231" s="428"/>
      <c r="M231" s="428"/>
      <c r="N231" s="428"/>
      <c r="O231" s="428"/>
      <c r="P231" s="437"/>
      <c r="Q231" s="513"/>
      <c r="R231" s="513"/>
      <c r="S231" s="513"/>
      <c r="T231" s="513"/>
      <c r="U231" s="513"/>
      <c r="V231" s="513"/>
      <c r="W231" s="513">
        <v>0</v>
      </c>
      <c r="X231" s="513"/>
      <c r="Y231" s="509" t="e">
        <f>SUM(X231/W231*100%)</f>
        <v>#DIV/0!</v>
      </c>
      <c r="Z231" s="661"/>
      <c r="AA231" s="666"/>
      <c r="AB231" s="667"/>
      <c r="AC231" s="661"/>
      <c r="AD231" s="668"/>
      <c r="AE231" s="661"/>
      <c r="AF231" s="666"/>
      <c r="AG231" s="667"/>
      <c r="AH231" s="652"/>
      <c r="AI231" s="668"/>
      <c r="AJ231" s="661"/>
      <c r="AK231" s="666"/>
      <c r="AL231" s="652"/>
      <c r="AM231" s="668"/>
      <c r="AN231" s="326"/>
      <c r="AO231" s="326"/>
      <c r="AP231" s="326"/>
      <c r="AQ231" s="326"/>
      <c r="AR231" s="326"/>
      <c r="AS231" s="326"/>
      <c r="AT231" s="326"/>
      <c r="AU231" s="326"/>
      <c r="AV231" s="326"/>
      <c r="AW231" s="326"/>
      <c r="AX231" s="326"/>
      <c r="AY231" s="204"/>
    </row>
    <row r="232" spans="1:51" ht="33.75" customHeight="1">
      <c r="A232" s="202"/>
      <c r="B232" s="1074"/>
      <c r="C232" s="1077"/>
      <c r="D232" s="206" t="s">
        <v>259</v>
      </c>
      <c r="E232" s="268">
        <f>SUM(H232,K232,N232,Q232,T232,W232,Z232,AE232,AJ232,AN232,AR232,AV232)</f>
        <v>0</v>
      </c>
      <c r="F232" s="268">
        <f>SUM(I232,L232,O232,R232,U232,X232,AA232,AF232,AK232,AO232,AS232,AW232)</f>
        <v>0</v>
      </c>
      <c r="G232" s="276" t="e">
        <f>SUM(F232/E232*100)</f>
        <v>#DIV/0!</v>
      </c>
      <c r="H232" s="428"/>
      <c r="I232" s="428"/>
      <c r="J232" s="429"/>
      <c r="K232" s="428"/>
      <c r="L232" s="428"/>
      <c r="M232" s="428"/>
      <c r="N232" s="428"/>
      <c r="O232" s="428"/>
      <c r="P232" s="437"/>
      <c r="Q232" s="513"/>
      <c r="R232" s="513"/>
      <c r="S232" s="513"/>
      <c r="T232" s="513"/>
      <c r="U232" s="513"/>
      <c r="V232" s="513"/>
      <c r="W232" s="513">
        <v>0</v>
      </c>
      <c r="X232" s="513">
        <v>0</v>
      </c>
      <c r="Y232" s="509" t="e">
        <f>SUM(X232/W232*100%)</f>
        <v>#DIV/0!</v>
      </c>
      <c r="Z232" s="661"/>
      <c r="AA232" s="666"/>
      <c r="AB232" s="667"/>
      <c r="AC232" s="661"/>
      <c r="AD232" s="668"/>
      <c r="AE232" s="661"/>
      <c r="AF232" s="666"/>
      <c r="AG232" s="667"/>
      <c r="AH232" s="652"/>
      <c r="AI232" s="668"/>
      <c r="AJ232" s="661"/>
      <c r="AK232" s="666"/>
      <c r="AL232" s="652"/>
      <c r="AM232" s="668"/>
      <c r="AN232" s="326"/>
      <c r="AO232" s="326"/>
      <c r="AP232" s="326"/>
      <c r="AQ232" s="326"/>
      <c r="AR232" s="326"/>
      <c r="AS232" s="326"/>
      <c r="AT232" s="326"/>
      <c r="AU232" s="326"/>
      <c r="AV232" s="326"/>
      <c r="AW232" s="326"/>
      <c r="AX232" s="326"/>
      <c r="AY232" s="204"/>
    </row>
    <row r="233" spans="1:51" ht="15.6">
      <c r="A233" s="202"/>
      <c r="B233" s="1074"/>
      <c r="C233" s="1077"/>
      <c r="D233" s="206" t="s">
        <v>252</v>
      </c>
      <c r="E233" s="232"/>
      <c r="F233" s="232"/>
      <c r="G233" s="239"/>
      <c r="H233" s="428"/>
      <c r="I233" s="428"/>
      <c r="J233" s="429"/>
      <c r="K233" s="428"/>
      <c r="L233" s="428"/>
      <c r="M233" s="428"/>
      <c r="N233" s="428"/>
      <c r="O233" s="428"/>
      <c r="P233" s="437"/>
      <c r="Q233" s="513"/>
      <c r="R233" s="513"/>
      <c r="S233" s="513"/>
      <c r="T233" s="513"/>
      <c r="U233" s="513"/>
      <c r="V233" s="513"/>
      <c r="W233" s="513"/>
      <c r="X233" s="513"/>
      <c r="Y233" s="513"/>
      <c r="Z233" s="661"/>
      <c r="AA233" s="666"/>
      <c r="AB233" s="667"/>
      <c r="AC233" s="661"/>
      <c r="AD233" s="668"/>
      <c r="AE233" s="661"/>
      <c r="AF233" s="666"/>
      <c r="AG233" s="667"/>
      <c r="AH233" s="652"/>
      <c r="AI233" s="668"/>
      <c r="AJ233" s="661"/>
      <c r="AK233" s="666"/>
      <c r="AL233" s="652"/>
      <c r="AM233" s="668"/>
      <c r="AN233" s="326"/>
      <c r="AO233" s="326"/>
      <c r="AP233" s="326"/>
      <c r="AQ233" s="326"/>
      <c r="AR233" s="326"/>
      <c r="AS233" s="326"/>
      <c r="AT233" s="326"/>
      <c r="AU233" s="326"/>
      <c r="AV233" s="326"/>
      <c r="AW233" s="326"/>
      <c r="AX233" s="326"/>
      <c r="AY233" s="204"/>
    </row>
    <row r="234" spans="1:51" ht="33.75" customHeight="1">
      <c r="A234" s="207"/>
      <c r="B234" s="1075"/>
      <c r="C234" s="1078"/>
      <c r="D234" s="208" t="s">
        <v>7</v>
      </c>
      <c r="E234" s="232"/>
      <c r="F234" s="232"/>
      <c r="G234" s="239"/>
      <c r="H234" s="428"/>
      <c r="I234" s="428"/>
      <c r="J234" s="429"/>
      <c r="K234" s="428"/>
      <c r="L234" s="428"/>
      <c r="M234" s="428"/>
      <c r="N234" s="428"/>
      <c r="O234" s="428"/>
      <c r="P234" s="437"/>
      <c r="Q234" s="513"/>
      <c r="R234" s="513"/>
      <c r="S234" s="513"/>
      <c r="T234" s="513"/>
      <c r="U234" s="513"/>
      <c r="V234" s="513"/>
      <c r="W234" s="513"/>
      <c r="X234" s="513"/>
      <c r="Y234" s="513"/>
      <c r="Z234" s="661"/>
      <c r="AA234" s="666"/>
      <c r="AB234" s="667"/>
      <c r="AC234" s="661"/>
      <c r="AD234" s="668"/>
      <c r="AE234" s="661"/>
      <c r="AF234" s="666"/>
      <c r="AG234" s="667"/>
      <c r="AH234" s="652"/>
      <c r="AI234" s="668"/>
      <c r="AJ234" s="661"/>
      <c r="AK234" s="666"/>
      <c r="AL234" s="652"/>
      <c r="AM234" s="668"/>
      <c r="AN234" s="326"/>
      <c r="AO234" s="326"/>
      <c r="AP234" s="326"/>
      <c r="AQ234" s="326"/>
      <c r="AR234" s="326"/>
      <c r="AS234" s="326"/>
      <c r="AT234" s="326"/>
      <c r="AU234" s="326"/>
      <c r="AV234" s="326"/>
      <c r="AW234" s="326"/>
      <c r="AX234" s="326"/>
      <c r="AY234" s="204"/>
    </row>
    <row r="235" spans="1:51" ht="15.6">
      <c r="A235" s="202" t="s">
        <v>268</v>
      </c>
      <c r="B235" s="1073" t="s">
        <v>291</v>
      </c>
      <c r="C235" s="1076" t="s">
        <v>281</v>
      </c>
      <c r="D235" s="201" t="s">
        <v>5</v>
      </c>
      <c r="E235" s="270">
        <f>SUM(H235,K235,N235,Q235,T235,W235,Z235,AE235,AJ235,AN235,AR235,AV235)</f>
        <v>92.02</v>
      </c>
      <c r="F235" s="902">
        <f>SUM(I235,L235,O235,R235,U235,X235,AC235,AH235,AL235,AP235,AT235,AW235)</f>
        <v>92.02</v>
      </c>
      <c r="G235" s="276">
        <f>SUM(F235/E235*100)</f>
        <v>100</v>
      </c>
      <c r="H235" s="428"/>
      <c r="I235" s="428"/>
      <c r="J235" s="429"/>
      <c r="K235" s="428"/>
      <c r="L235" s="428"/>
      <c r="M235" s="428"/>
      <c r="N235" s="428"/>
      <c r="O235" s="428"/>
      <c r="P235" s="437"/>
      <c r="Q235" s="513"/>
      <c r="R235" s="513"/>
      <c r="S235" s="513"/>
      <c r="T235" s="513"/>
      <c r="U235" s="513"/>
      <c r="V235" s="513"/>
      <c r="W235" s="513"/>
      <c r="X235" s="513"/>
      <c r="Y235" s="509" t="e">
        <f>SUM(X235/W235*100%)</f>
        <v>#DIV/0!</v>
      </c>
      <c r="Z235" s="670">
        <v>92.02</v>
      </c>
      <c r="AA235" s="670"/>
      <c r="AB235" s="670"/>
      <c r="AC235" s="670">
        <v>92.02</v>
      </c>
      <c r="AD235" s="932" t="e">
        <f>SUM(AC235/AB235*100)</f>
        <v>#DIV/0!</v>
      </c>
      <c r="AE235" s="661"/>
      <c r="AF235" s="666"/>
      <c r="AG235" s="667"/>
      <c r="AH235" s="652"/>
      <c r="AI235" s="668"/>
      <c r="AJ235" s="661"/>
      <c r="AK235" s="666"/>
      <c r="AL235" s="652"/>
      <c r="AM235" s="668"/>
      <c r="AN235" s="326"/>
      <c r="AO235" s="326"/>
      <c r="AP235" s="326"/>
      <c r="AQ235" s="326" t="e">
        <f>SUM(AP235/AN235*100)</f>
        <v>#DIV/0!</v>
      </c>
      <c r="AR235" s="326"/>
      <c r="AS235" s="326"/>
      <c r="AT235" s="326"/>
      <c r="AU235" s="326"/>
      <c r="AV235" s="326"/>
      <c r="AW235" s="326"/>
      <c r="AX235" s="326"/>
      <c r="AY235" s="204"/>
    </row>
    <row r="236" spans="1:51" ht="25.5" customHeight="1">
      <c r="A236" s="202"/>
      <c r="B236" s="1074"/>
      <c r="C236" s="1077"/>
      <c r="D236" s="203" t="s">
        <v>1</v>
      </c>
      <c r="E236" s="270"/>
      <c r="F236" s="902"/>
      <c r="G236" s="276"/>
      <c r="H236" s="428"/>
      <c r="I236" s="428"/>
      <c r="J236" s="429"/>
      <c r="K236" s="428"/>
      <c r="L236" s="428"/>
      <c r="M236" s="428"/>
      <c r="N236" s="428"/>
      <c r="O236" s="428"/>
      <c r="P236" s="437"/>
      <c r="Q236" s="513"/>
      <c r="R236" s="513"/>
      <c r="S236" s="513"/>
      <c r="T236" s="513"/>
      <c r="U236" s="513"/>
      <c r="V236" s="513"/>
      <c r="W236" s="513"/>
      <c r="X236" s="513"/>
      <c r="Y236" s="509"/>
      <c r="Z236" s="670"/>
      <c r="AA236" s="666"/>
      <c r="AB236" s="667"/>
      <c r="AC236" s="670"/>
      <c r="AD236" s="932"/>
      <c r="AE236" s="661"/>
      <c r="AF236" s="666"/>
      <c r="AG236" s="667"/>
      <c r="AH236" s="652"/>
      <c r="AI236" s="668"/>
      <c r="AJ236" s="661"/>
      <c r="AK236" s="666"/>
      <c r="AL236" s="652"/>
      <c r="AM236" s="668"/>
      <c r="AN236" s="326"/>
      <c r="AO236" s="326"/>
      <c r="AP236" s="326"/>
      <c r="AQ236" s="326"/>
      <c r="AR236" s="326"/>
      <c r="AS236" s="326"/>
      <c r="AT236" s="326"/>
      <c r="AU236" s="326"/>
      <c r="AV236" s="326"/>
      <c r="AW236" s="326"/>
      <c r="AX236" s="326"/>
      <c r="AY236" s="204"/>
    </row>
    <row r="237" spans="1:51" ht="33.75" customHeight="1">
      <c r="A237" s="202"/>
      <c r="B237" s="1074"/>
      <c r="C237" s="1077"/>
      <c r="D237" s="205" t="s">
        <v>357</v>
      </c>
      <c r="E237" s="270"/>
      <c r="F237" s="902"/>
      <c r="G237" s="276"/>
      <c r="H237" s="428"/>
      <c r="I237" s="428"/>
      <c r="J237" s="429"/>
      <c r="K237" s="428"/>
      <c r="L237" s="428"/>
      <c r="M237" s="428"/>
      <c r="N237" s="428"/>
      <c r="O237" s="428"/>
      <c r="P237" s="437"/>
      <c r="Q237" s="513"/>
      <c r="R237" s="513"/>
      <c r="S237" s="513"/>
      <c r="T237" s="513"/>
      <c r="U237" s="513"/>
      <c r="V237" s="513"/>
      <c r="W237" s="513"/>
      <c r="X237" s="513"/>
      <c r="Y237" s="509"/>
      <c r="Z237" s="670"/>
      <c r="AA237" s="666"/>
      <c r="AB237" s="667"/>
      <c r="AC237" s="670"/>
      <c r="AD237" s="932"/>
      <c r="AE237" s="661"/>
      <c r="AF237" s="666"/>
      <c r="AG237" s="667"/>
      <c r="AH237" s="652"/>
      <c r="AI237" s="668"/>
      <c r="AJ237" s="661"/>
      <c r="AK237" s="666"/>
      <c r="AL237" s="652"/>
      <c r="AM237" s="668"/>
      <c r="AN237" s="326"/>
      <c r="AO237" s="326"/>
      <c r="AP237" s="326"/>
      <c r="AQ237" s="326"/>
      <c r="AR237" s="326"/>
      <c r="AS237" s="326"/>
      <c r="AT237" s="326"/>
      <c r="AU237" s="326"/>
      <c r="AV237" s="326"/>
      <c r="AW237" s="326"/>
      <c r="AX237" s="326"/>
      <c r="AY237" s="204"/>
    </row>
    <row r="238" spans="1:51" ht="15.6">
      <c r="A238" s="202"/>
      <c r="B238" s="1074"/>
      <c r="C238" s="1077"/>
      <c r="D238" s="206" t="s">
        <v>251</v>
      </c>
      <c r="E238" s="270">
        <f>SUM(H238,K238,N238,Q238,T238,W238,Z238,AE238,AJ238,AN238,AR238,AV238)</f>
        <v>92.02</v>
      </c>
      <c r="F238" s="902">
        <f>SUM(I238,L238,O238,R238,U238,X238,AC238,AH238,AL238,AP238,AT238,AW238)</f>
        <v>92.02</v>
      </c>
      <c r="G238" s="276">
        <f>SUM(F238/E238*100)</f>
        <v>100</v>
      </c>
      <c r="H238" s="428"/>
      <c r="I238" s="428"/>
      <c r="J238" s="429"/>
      <c r="K238" s="428"/>
      <c r="L238" s="428"/>
      <c r="M238" s="428"/>
      <c r="N238" s="428"/>
      <c r="O238" s="428"/>
      <c r="P238" s="437"/>
      <c r="Q238" s="513"/>
      <c r="R238" s="513"/>
      <c r="S238" s="513"/>
      <c r="T238" s="513"/>
      <c r="U238" s="513"/>
      <c r="V238" s="513"/>
      <c r="W238" s="513"/>
      <c r="X238" s="513"/>
      <c r="Y238" s="509" t="e">
        <f>SUM(X238/W238*100%)</f>
        <v>#DIV/0!</v>
      </c>
      <c r="Z238" s="670">
        <v>92.02</v>
      </c>
      <c r="AA238" s="670"/>
      <c r="AB238" s="670"/>
      <c r="AC238" s="670">
        <v>92.02</v>
      </c>
      <c r="AD238" s="932" t="e">
        <f>SUM(AC238/AB238*100)</f>
        <v>#DIV/0!</v>
      </c>
      <c r="AE238" s="661"/>
      <c r="AF238" s="666"/>
      <c r="AG238" s="667"/>
      <c r="AH238" s="652"/>
      <c r="AI238" s="668"/>
      <c r="AJ238" s="661"/>
      <c r="AK238" s="666"/>
      <c r="AL238" s="652"/>
      <c r="AM238" s="668"/>
      <c r="AN238" s="326"/>
      <c r="AO238" s="326"/>
      <c r="AP238" s="326"/>
      <c r="AQ238" s="326" t="e">
        <f>SUM(AP238/AN238*100)</f>
        <v>#DIV/0!</v>
      </c>
      <c r="AR238" s="326"/>
      <c r="AS238" s="326"/>
      <c r="AT238" s="326"/>
      <c r="AU238" s="326"/>
      <c r="AV238" s="326"/>
      <c r="AW238" s="326"/>
      <c r="AX238" s="326"/>
      <c r="AY238" s="204"/>
    </row>
    <row r="239" spans="1:51" ht="33.75" customHeight="1">
      <c r="A239" s="202"/>
      <c r="B239" s="1074"/>
      <c r="C239" s="1077"/>
      <c r="D239" s="206" t="s">
        <v>259</v>
      </c>
      <c r="E239" s="268">
        <f>SUM(H239,K239,N239,Q239,T239,W239,Z239,AE239,AJ239,AN239,AR239,AV239)</f>
        <v>0</v>
      </c>
      <c r="F239" s="902">
        <f>SUM(I239,L239,O239,R239,U239,X239,AC239,AH239,AL239,AP239,AT239,AW239)</f>
        <v>0</v>
      </c>
      <c r="G239" s="276" t="e">
        <f>SUM(F239/E239*100)</f>
        <v>#DIV/0!</v>
      </c>
      <c r="H239" s="428"/>
      <c r="I239" s="428"/>
      <c r="J239" s="429"/>
      <c r="K239" s="428"/>
      <c r="L239" s="428"/>
      <c r="M239" s="428"/>
      <c r="N239" s="428"/>
      <c r="O239" s="428"/>
      <c r="P239" s="437"/>
      <c r="Q239" s="513"/>
      <c r="R239" s="513"/>
      <c r="S239" s="513"/>
      <c r="T239" s="513"/>
      <c r="U239" s="513"/>
      <c r="V239" s="513"/>
      <c r="W239" s="513"/>
      <c r="X239" s="513">
        <v>0</v>
      </c>
      <c r="Y239" s="509" t="e">
        <f>SUM(X239/W239*100%)</f>
        <v>#DIV/0!</v>
      </c>
      <c r="Z239" s="661">
        <v>0</v>
      </c>
      <c r="AA239" s="666"/>
      <c r="AB239" s="667"/>
      <c r="AC239" s="661">
        <v>0</v>
      </c>
      <c r="AD239" s="932" t="e">
        <f>SUM(AC239/AB239*100%)</f>
        <v>#DIV/0!</v>
      </c>
      <c r="AE239" s="661"/>
      <c r="AF239" s="666"/>
      <c r="AG239" s="667"/>
      <c r="AH239" s="652"/>
      <c r="AI239" s="668"/>
      <c r="AJ239" s="661"/>
      <c r="AK239" s="666"/>
      <c r="AL239" s="652"/>
      <c r="AM239" s="668"/>
      <c r="AN239" s="326"/>
      <c r="AO239" s="326"/>
      <c r="AP239" s="326"/>
      <c r="AQ239" s="326" t="e">
        <f>SUM(AP239/AN239*100)</f>
        <v>#DIV/0!</v>
      </c>
      <c r="AR239" s="326"/>
      <c r="AS239" s="326"/>
      <c r="AT239" s="326"/>
      <c r="AU239" s="326"/>
      <c r="AV239" s="326"/>
      <c r="AW239" s="326"/>
      <c r="AX239" s="326"/>
      <c r="AY239" s="204"/>
    </row>
    <row r="240" spans="1:51" ht="15.6">
      <c r="A240" s="202"/>
      <c r="B240" s="1074"/>
      <c r="C240" s="1077"/>
      <c r="D240" s="206" t="s">
        <v>252</v>
      </c>
      <c r="E240" s="232"/>
      <c r="F240" s="902"/>
      <c r="G240" s="239"/>
      <c r="H240" s="428"/>
      <c r="I240" s="428"/>
      <c r="J240" s="429"/>
      <c r="K240" s="428"/>
      <c r="L240" s="428"/>
      <c r="M240" s="428"/>
      <c r="N240" s="428"/>
      <c r="O240" s="428"/>
      <c r="P240" s="437"/>
      <c r="Q240" s="513"/>
      <c r="R240" s="513"/>
      <c r="S240" s="513"/>
      <c r="T240" s="513"/>
      <c r="U240" s="513"/>
      <c r="V240" s="513"/>
      <c r="W240" s="513"/>
      <c r="X240" s="513"/>
      <c r="Y240" s="513"/>
      <c r="Z240" s="661"/>
      <c r="AA240" s="666"/>
      <c r="AB240" s="667"/>
      <c r="AC240" s="661"/>
      <c r="AD240" s="668"/>
      <c r="AE240" s="661"/>
      <c r="AF240" s="666"/>
      <c r="AG240" s="667"/>
      <c r="AH240" s="652"/>
      <c r="AI240" s="668"/>
      <c r="AJ240" s="661"/>
      <c r="AK240" s="666"/>
      <c r="AL240" s="652"/>
      <c r="AM240" s="668"/>
      <c r="AN240" s="326"/>
      <c r="AO240" s="326"/>
      <c r="AP240" s="326"/>
      <c r="AQ240" s="326"/>
      <c r="AR240" s="326"/>
      <c r="AS240" s="326"/>
      <c r="AT240" s="326"/>
      <c r="AU240" s="326"/>
      <c r="AV240" s="326"/>
      <c r="AW240" s="326"/>
      <c r="AX240" s="326"/>
      <c r="AY240" s="204"/>
    </row>
    <row r="241" spans="1:51" ht="33.75" customHeight="1">
      <c r="A241" s="207"/>
      <c r="B241" s="1075"/>
      <c r="C241" s="1078"/>
      <c r="D241" s="208" t="s">
        <v>7</v>
      </c>
      <c r="E241" s="232"/>
      <c r="F241" s="902"/>
      <c r="G241" s="239"/>
      <c r="H241" s="428"/>
      <c r="I241" s="428"/>
      <c r="J241" s="429"/>
      <c r="K241" s="428"/>
      <c r="L241" s="428"/>
      <c r="M241" s="428"/>
      <c r="N241" s="428"/>
      <c r="O241" s="428"/>
      <c r="P241" s="437"/>
      <c r="Q241" s="513"/>
      <c r="R241" s="513"/>
      <c r="S241" s="513"/>
      <c r="T241" s="513"/>
      <c r="U241" s="513"/>
      <c r="V241" s="513"/>
      <c r="W241" s="513"/>
      <c r="X241" s="513"/>
      <c r="Y241" s="513"/>
      <c r="Z241" s="661"/>
      <c r="AA241" s="666"/>
      <c r="AB241" s="667"/>
      <c r="AC241" s="661"/>
      <c r="AD241" s="668"/>
      <c r="AE241" s="661"/>
      <c r="AF241" s="666"/>
      <c r="AG241" s="667"/>
      <c r="AH241" s="652"/>
      <c r="AI241" s="668"/>
      <c r="AJ241" s="661"/>
      <c r="AK241" s="666"/>
      <c r="AL241" s="652"/>
      <c r="AM241" s="668"/>
      <c r="AN241" s="326"/>
      <c r="AO241" s="326"/>
      <c r="AP241" s="326"/>
      <c r="AQ241" s="326"/>
      <c r="AR241" s="326"/>
      <c r="AS241" s="326"/>
      <c r="AT241" s="326"/>
      <c r="AU241" s="326"/>
      <c r="AV241" s="326"/>
      <c r="AW241" s="326"/>
      <c r="AX241" s="326"/>
      <c r="AY241" s="204"/>
    </row>
    <row r="242" spans="1:51" ht="15.6">
      <c r="A242" s="202" t="s">
        <v>269</v>
      </c>
      <c r="B242" s="1073" t="s">
        <v>292</v>
      </c>
      <c r="C242" s="1076" t="s">
        <v>281</v>
      </c>
      <c r="D242" s="201" t="s">
        <v>5</v>
      </c>
      <c r="E242" s="270">
        <f>SUM(H242,K242,N242,Q242,T242,W242,Z242,AE242,AJ242,AN242,AR242,AV242)</f>
        <v>20.98</v>
      </c>
      <c r="F242" s="902">
        <f>SUM(I242,L242,O242,R242,U242,X242,AC242,AH242,AL242,AP242,AT242,AW242)</f>
        <v>20.98</v>
      </c>
      <c r="G242" s="276">
        <f>SUM(F242/E242*100)</f>
        <v>100</v>
      </c>
      <c r="H242" s="428"/>
      <c r="I242" s="428"/>
      <c r="J242" s="429"/>
      <c r="K242" s="428"/>
      <c r="L242" s="428"/>
      <c r="M242" s="428"/>
      <c r="N242" s="428"/>
      <c r="O242" s="428"/>
      <c r="P242" s="437"/>
      <c r="Q242" s="513"/>
      <c r="R242" s="513"/>
      <c r="S242" s="513"/>
      <c r="T242" s="513"/>
      <c r="U242" s="513"/>
      <c r="V242" s="513"/>
      <c r="W242" s="513"/>
      <c r="X242" s="513"/>
      <c r="Y242" s="513"/>
      <c r="Z242" s="661">
        <v>20.98</v>
      </c>
      <c r="AA242" s="666"/>
      <c r="AB242" s="667"/>
      <c r="AC242" s="661">
        <v>20.98</v>
      </c>
      <c r="AD242" s="932" t="e">
        <f>SUM(AC242/AB242*100)</f>
        <v>#DIV/0!</v>
      </c>
      <c r="AE242" s="661"/>
      <c r="AF242" s="666"/>
      <c r="AG242" s="667"/>
      <c r="AH242" s="652"/>
      <c r="AI242" s="668" t="e">
        <f>SUM(AH242/AE242*100)</f>
        <v>#DIV/0!</v>
      </c>
      <c r="AJ242" s="661"/>
      <c r="AK242" s="666"/>
      <c r="AL242" s="652"/>
      <c r="AM242" s="668"/>
      <c r="AN242" s="326"/>
      <c r="AO242" s="326"/>
      <c r="AP242" s="326"/>
      <c r="AQ242" s="326"/>
      <c r="AR242" s="326"/>
      <c r="AS242" s="326"/>
      <c r="AT242" s="326"/>
      <c r="AU242" s="326"/>
      <c r="AV242" s="326"/>
      <c r="AW242" s="326"/>
      <c r="AX242" s="326"/>
      <c r="AY242" s="204"/>
    </row>
    <row r="243" spans="1:51" ht="23.25" customHeight="1">
      <c r="A243" s="202"/>
      <c r="B243" s="1074"/>
      <c r="C243" s="1077"/>
      <c r="D243" s="203" t="s">
        <v>1</v>
      </c>
      <c r="E243" s="270"/>
      <c r="F243" s="902"/>
      <c r="G243" s="276"/>
      <c r="H243" s="428"/>
      <c r="I243" s="428"/>
      <c r="J243" s="429"/>
      <c r="K243" s="428"/>
      <c r="L243" s="428"/>
      <c r="M243" s="428"/>
      <c r="N243" s="428"/>
      <c r="O243" s="428"/>
      <c r="P243" s="437"/>
      <c r="Q243" s="513"/>
      <c r="R243" s="513"/>
      <c r="S243" s="513"/>
      <c r="T243" s="513"/>
      <c r="U243" s="513"/>
      <c r="V243" s="513"/>
      <c r="W243" s="513"/>
      <c r="X243" s="513"/>
      <c r="Y243" s="513"/>
      <c r="Z243" s="931"/>
      <c r="AA243" s="666"/>
      <c r="AB243" s="667"/>
      <c r="AC243" s="661"/>
      <c r="AD243" s="932"/>
      <c r="AE243" s="661"/>
      <c r="AF243" s="666"/>
      <c r="AG243" s="667"/>
      <c r="AH243" s="652"/>
      <c r="AI243" s="668"/>
      <c r="AJ243" s="661"/>
      <c r="AK243" s="666"/>
      <c r="AL243" s="652"/>
      <c r="AM243" s="668"/>
      <c r="AN243" s="326"/>
      <c r="AO243" s="326"/>
      <c r="AP243" s="326"/>
      <c r="AQ243" s="326"/>
      <c r="AR243" s="326"/>
      <c r="AS243" s="326"/>
      <c r="AT243" s="326"/>
      <c r="AU243" s="326"/>
      <c r="AV243" s="326"/>
      <c r="AW243" s="326"/>
      <c r="AX243" s="326"/>
      <c r="AY243" s="204"/>
    </row>
    <row r="244" spans="1:51" ht="33.75" customHeight="1">
      <c r="A244" s="202"/>
      <c r="B244" s="1074"/>
      <c r="C244" s="1077"/>
      <c r="D244" s="205" t="s">
        <v>357</v>
      </c>
      <c r="E244" s="270"/>
      <c r="F244" s="902"/>
      <c r="G244" s="276"/>
      <c r="H244" s="428"/>
      <c r="I244" s="428"/>
      <c r="J244" s="429"/>
      <c r="K244" s="428"/>
      <c r="L244" s="428"/>
      <c r="M244" s="428"/>
      <c r="N244" s="428"/>
      <c r="O244" s="428"/>
      <c r="P244" s="437"/>
      <c r="Q244" s="513"/>
      <c r="R244" s="513"/>
      <c r="S244" s="513"/>
      <c r="T244" s="513"/>
      <c r="U244" s="513"/>
      <c r="V244" s="513"/>
      <c r="W244" s="513"/>
      <c r="X244" s="513"/>
      <c r="Y244" s="513"/>
      <c r="Z244" s="931"/>
      <c r="AA244" s="666"/>
      <c r="AB244" s="667"/>
      <c r="AC244" s="661"/>
      <c r="AD244" s="932"/>
      <c r="AE244" s="661"/>
      <c r="AF244" s="666"/>
      <c r="AG244" s="667"/>
      <c r="AH244" s="652"/>
      <c r="AI244" s="668"/>
      <c r="AJ244" s="661"/>
      <c r="AK244" s="666"/>
      <c r="AL244" s="652"/>
      <c r="AM244" s="668"/>
      <c r="AN244" s="326"/>
      <c r="AO244" s="326"/>
      <c r="AP244" s="326"/>
      <c r="AQ244" s="326"/>
      <c r="AR244" s="326"/>
      <c r="AS244" s="326"/>
      <c r="AT244" s="326"/>
      <c r="AU244" s="326"/>
      <c r="AV244" s="326"/>
      <c r="AW244" s="326"/>
      <c r="AX244" s="326"/>
      <c r="AY244" s="204"/>
    </row>
    <row r="245" spans="1:51" ht="15.6">
      <c r="A245" s="202"/>
      <c r="B245" s="1074"/>
      <c r="C245" s="1077"/>
      <c r="D245" s="206" t="s">
        <v>251</v>
      </c>
      <c r="E245" s="270">
        <f>SUM(H245,K245,N245,Q245,T245,W245,Z245,AE245,AJ245,AN245,AR245,AV245)</f>
        <v>20.98</v>
      </c>
      <c r="F245" s="902">
        <f>SUM(I245,L245,O245,R245,U245,X245,AC245,AH245,AL245,AP245,AT245,AW245)</f>
        <v>20.98</v>
      </c>
      <c r="G245" s="276">
        <f>SUM(F245/E245*100)</f>
        <v>100</v>
      </c>
      <c r="H245" s="428"/>
      <c r="I245" s="428"/>
      <c r="J245" s="429"/>
      <c r="K245" s="428"/>
      <c r="L245" s="428"/>
      <c r="M245" s="428"/>
      <c r="N245" s="428"/>
      <c r="O245" s="428"/>
      <c r="P245" s="437"/>
      <c r="Q245" s="513"/>
      <c r="R245" s="513"/>
      <c r="S245" s="513"/>
      <c r="T245" s="513"/>
      <c r="U245" s="513"/>
      <c r="V245" s="513"/>
      <c r="W245" s="513"/>
      <c r="X245" s="513"/>
      <c r="Y245" s="513"/>
      <c r="Z245" s="661">
        <v>20.98</v>
      </c>
      <c r="AA245" s="666"/>
      <c r="AB245" s="667"/>
      <c r="AC245" s="661">
        <v>20.98</v>
      </c>
      <c r="AD245" s="932" t="e">
        <f>SUM(AC245/AB245*100)</f>
        <v>#DIV/0!</v>
      </c>
      <c r="AE245" s="661"/>
      <c r="AF245" s="666"/>
      <c r="AG245" s="667"/>
      <c r="AH245" s="652"/>
      <c r="AI245" s="668" t="e">
        <f t="shared" ref="AI245" si="42">SUM(AH245/AE245*100)</f>
        <v>#DIV/0!</v>
      </c>
      <c r="AJ245" s="661"/>
      <c r="AK245" s="666"/>
      <c r="AL245" s="652"/>
      <c r="AM245" s="668"/>
      <c r="AN245" s="326"/>
      <c r="AO245" s="326"/>
      <c r="AP245" s="326"/>
      <c r="AQ245" s="326"/>
      <c r="AR245" s="326"/>
      <c r="AS245" s="326"/>
      <c r="AT245" s="326"/>
      <c r="AU245" s="326"/>
      <c r="AV245" s="326"/>
      <c r="AW245" s="326"/>
      <c r="AX245" s="326"/>
      <c r="AY245" s="204"/>
    </row>
    <row r="246" spans="1:51" ht="33.75" customHeight="1">
      <c r="A246" s="202"/>
      <c r="B246" s="1074"/>
      <c r="C246" s="1077"/>
      <c r="D246" s="206" t="s">
        <v>259</v>
      </c>
      <c r="E246" s="268">
        <f>SUM(H246,K246,N246,Q246,T246,W246,Z246,AE246,AJ246,AN246,AR246,AV246)</f>
        <v>0</v>
      </c>
      <c r="F246" s="902">
        <f>SUM(I246,L246,O246,R246,U246,X246,AC246,AH246,AL246,AP246,AT246,AW246)</f>
        <v>0</v>
      </c>
      <c r="G246" s="276" t="e">
        <f>SUM(F246/E246*100)</f>
        <v>#DIV/0!</v>
      </c>
      <c r="H246" s="428"/>
      <c r="I246" s="428"/>
      <c r="J246" s="429"/>
      <c r="K246" s="428"/>
      <c r="L246" s="428"/>
      <c r="M246" s="428"/>
      <c r="N246" s="428"/>
      <c r="O246" s="428"/>
      <c r="P246" s="437"/>
      <c r="Q246" s="513"/>
      <c r="R246" s="513"/>
      <c r="S246" s="513"/>
      <c r="T246" s="513"/>
      <c r="U246" s="513"/>
      <c r="V246" s="513"/>
      <c r="W246" s="513"/>
      <c r="X246" s="513"/>
      <c r="Y246" s="513"/>
      <c r="Z246" s="661"/>
      <c r="AA246" s="666"/>
      <c r="AB246" s="667"/>
      <c r="AC246" s="661"/>
      <c r="AD246" s="668"/>
      <c r="AE246" s="661"/>
      <c r="AF246" s="666"/>
      <c r="AG246" s="667"/>
      <c r="AH246" s="652"/>
      <c r="AI246" s="668"/>
      <c r="AJ246" s="661"/>
      <c r="AK246" s="666"/>
      <c r="AL246" s="652"/>
      <c r="AM246" s="668"/>
      <c r="AN246" s="326"/>
      <c r="AO246" s="326"/>
      <c r="AP246" s="326"/>
      <c r="AQ246" s="326"/>
      <c r="AR246" s="326"/>
      <c r="AS246" s="326"/>
      <c r="AT246" s="326"/>
      <c r="AU246" s="326"/>
      <c r="AV246" s="326"/>
      <c r="AW246" s="326"/>
      <c r="AX246" s="326"/>
      <c r="AY246" s="204"/>
    </row>
    <row r="247" spans="1:51" ht="15.6">
      <c r="A247" s="202"/>
      <c r="B247" s="1074"/>
      <c r="C247" s="1077"/>
      <c r="D247" s="206" t="s">
        <v>252</v>
      </c>
      <c r="E247" s="232"/>
      <c r="F247" s="232"/>
      <c r="G247" s="239"/>
      <c r="H247" s="428"/>
      <c r="I247" s="428"/>
      <c r="J247" s="429"/>
      <c r="K247" s="428"/>
      <c r="L247" s="428"/>
      <c r="M247" s="428"/>
      <c r="N247" s="428"/>
      <c r="O247" s="428"/>
      <c r="P247" s="437"/>
      <c r="Q247" s="513"/>
      <c r="R247" s="513"/>
      <c r="S247" s="513"/>
      <c r="T247" s="513"/>
      <c r="U247" s="513"/>
      <c r="V247" s="513"/>
      <c r="W247" s="513"/>
      <c r="X247" s="513"/>
      <c r="Y247" s="513"/>
      <c r="Z247" s="661"/>
      <c r="AA247" s="666"/>
      <c r="AB247" s="667"/>
      <c r="AC247" s="661"/>
      <c r="AD247" s="668"/>
      <c r="AE247" s="661"/>
      <c r="AF247" s="666"/>
      <c r="AG247" s="667"/>
      <c r="AH247" s="652"/>
      <c r="AI247" s="668"/>
      <c r="AJ247" s="661"/>
      <c r="AK247" s="666"/>
      <c r="AL247" s="652"/>
      <c r="AM247" s="668"/>
      <c r="AN247" s="326"/>
      <c r="AO247" s="326"/>
      <c r="AP247" s="326"/>
      <c r="AQ247" s="326"/>
      <c r="AR247" s="326"/>
      <c r="AS247" s="326"/>
      <c r="AT247" s="326"/>
      <c r="AU247" s="326"/>
      <c r="AV247" s="326"/>
      <c r="AW247" s="326"/>
      <c r="AX247" s="326"/>
      <c r="AY247" s="204"/>
    </row>
    <row r="248" spans="1:51" ht="33.75" customHeight="1">
      <c r="A248" s="207"/>
      <c r="B248" s="1075"/>
      <c r="C248" s="1078"/>
      <c r="D248" s="208" t="s">
        <v>7</v>
      </c>
      <c r="E248" s="232"/>
      <c r="F248" s="232"/>
      <c r="G248" s="239"/>
      <c r="H248" s="428"/>
      <c r="I248" s="428"/>
      <c r="J248" s="429"/>
      <c r="K248" s="428"/>
      <c r="L248" s="428"/>
      <c r="M248" s="428"/>
      <c r="N248" s="428"/>
      <c r="O248" s="428"/>
      <c r="P248" s="437"/>
      <c r="Q248" s="513"/>
      <c r="R248" s="513"/>
      <c r="S248" s="513"/>
      <c r="T248" s="513"/>
      <c r="U248" s="513"/>
      <c r="V248" s="513"/>
      <c r="W248" s="513"/>
      <c r="X248" s="513"/>
      <c r="Y248" s="513"/>
      <c r="Z248" s="661"/>
      <c r="AA248" s="666"/>
      <c r="AB248" s="667"/>
      <c r="AC248" s="661"/>
      <c r="AD248" s="668"/>
      <c r="AE248" s="661"/>
      <c r="AF248" s="666"/>
      <c r="AG248" s="667"/>
      <c r="AH248" s="652"/>
      <c r="AI248" s="668"/>
      <c r="AJ248" s="661"/>
      <c r="AK248" s="666"/>
      <c r="AL248" s="652"/>
      <c r="AM248" s="668"/>
      <c r="AN248" s="326"/>
      <c r="AO248" s="326"/>
      <c r="AP248" s="326"/>
      <c r="AQ248" s="326"/>
      <c r="AR248" s="326"/>
      <c r="AS248" s="326"/>
      <c r="AT248" s="326"/>
      <c r="AU248" s="326"/>
      <c r="AV248" s="326"/>
      <c r="AW248" s="326"/>
      <c r="AX248" s="326"/>
      <c r="AY248" s="204"/>
    </row>
    <row r="249" spans="1:51" ht="15.6">
      <c r="A249" s="202" t="s">
        <v>270</v>
      </c>
      <c r="B249" s="1073" t="s">
        <v>293</v>
      </c>
      <c r="C249" s="1076" t="s">
        <v>281</v>
      </c>
      <c r="D249" s="201" t="s">
        <v>5</v>
      </c>
      <c r="E249" s="902">
        <f>SUM(H249,K249,N249,Q249,T249,W249,Z249,AE249,AJ249,AN249,AR249,AV249)</f>
        <v>44.8</v>
      </c>
      <c r="F249" s="902">
        <f>SUM(I249,L249,O249,R249,U249,X249,AC249,AH249,AL249,AP249,AT249,AW249)</f>
        <v>44.8</v>
      </c>
      <c r="G249" s="276">
        <f>SUM(F249/E249*100)</f>
        <v>100</v>
      </c>
      <c r="H249" s="428"/>
      <c r="I249" s="428"/>
      <c r="J249" s="429"/>
      <c r="K249" s="428"/>
      <c r="L249" s="428"/>
      <c r="M249" s="428"/>
      <c r="N249" s="428"/>
      <c r="O249" s="428"/>
      <c r="P249" s="437"/>
      <c r="Q249" s="513"/>
      <c r="R249" s="513"/>
      <c r="S249" s="513"/>
      <c r="T249" s="513"/>
      <c r="U249" s="513"/>
      <c r="V249" s="513"/>
      <c r="W249" s="513"/>
      <c r="X249" s="513"/>
      <c r="Y249" s="513"/>
      <c r="Z249" s="661"/>
      <c r="AA249" s="666"/>
      <c r="AB249" s="667"/>
      <c r="AC249" s="661"/>
      <c r="AD249" s="668"/>
      <c r="AE249" s="661"/>
      <c r="AF249" s="666"/>
      <c r="AG249" s="667"/>
      <c r="AH249" s="652"/>
      <c r="AI249" s="668"/>
      <c r="AJ249" s="692"/>
      <c r="AK249" s="693"/>
      <c r="AL249" s="739"/>
      <c r="AM249" s="700" t="e">
        <f>SUM(AL249/AJ249*100)</f>
        <v>#DIV/0!</v>
      </c>
      <c r="AN249" s="339">
        <v>44.8</v>
      </c>
      <c r="AO249" s="326"/>
      <c r="AP249" s="339">
        <v>44.8</v>
      </c>
      <c r="AQ249" s="326">
        <f>SUM(AP249/AN249*100)</f>
        <v>100</v>
      </c>
      <c r="AR249" s="339"/>
      <c r="AS249" s="326"/>
      <c r="AT249" s="326"/>
      <c r="AU249" s="326"/>
      <c r="AV249" s="326"/>
      <c r="AW249" s="326"/>
      <c r="AX249" s="326"/>
      <c r="AY249" s="204"/>
    </row>
    <row r="250" spans="1:51" ht="31.2">
      <c r="A250" s="202"/>
      <c r="B250" s="1074"/>
      <c r="C250" s="1077"/>
      <c r="D250" s="203" t="s">
        <v>1</v>
      </c>
      <c r="E250" s="268"/>
      <c r="F250" s="270"/>
      <c r="G250" s="276"/>
      <c r="H250" s="428"/>
      <c r="I250" s="428"/>
      <c r="J250" s="429"/>
      <c r="K250" s="428"/>
      <c r="L250" s="428"/>
      <c r="M250" s="428"/>
      <c r="N250" s="428"/>
      <c r="O250" s="428"/>
      <c r="P250" s="437"/>
      <c r="Q250" s="513"/>
      <c r="R250" s="513"/>
      <c r="S250" s="513"/>
      <c r="T250" s="513"/>
      <c r="U250" s="513"/>
      <c r="V250" s="513"/>
      <c r="W250" s="513"/>
      <c r="X250" s="513"/>
      <c r="Y250" s="513"/>
      <c r="Z250" s="661"/>
      <c r="AA250" s="666"/>
      <c r="AB250" s="667"/>
      <c r="AC250" s="661"/>
      <c r="AD250" s="668"/>
      <c r="AE250" s="661"/>
      <c r="AF250" s="666"/>
      <c r="AG250" s="667"/>
      <c r="AH250" s="652"/>
      <c r="AI250" s="668"/>
      <c r="AJ250" s="692"/>
      <c r="AK250" s="693"/>
      <c r="AL250" s="739"/>
      <c r="AM250" s="700"/>
      <c r="AN250" s="339"/>
      <c r="AO250" s="326"/>
      <c r="AP250" s="339"/>
      <c r="AQ250" s="326"/>
      <c r="AR250" s="326"/>
      <c r="AS250" s="326"/>
      <c r="AT250" s="326"/>
      <c r="AU250" s="326"/>
      <c r="AV250" s="326"/>
      <c r="AW250" s="326"/>
      <c r="AX250" s="326"/>
      <c r="AY250" s="204"/>
    </row>
    <row r="251" spans="1:51" ht="33.75" customHeight="1">
      <c r="A251" s="202"/>
      <c r="B251" s="1074"/>
      <c r="C251" s="1077"/>
      <c r="D251" s="205" t="s">
        <v>357</v>
      </c>
      <c r="E251" s="268"/>
      <c r="F251" s="270"/>
      <c r="G251" s="276"/>
      <c r="H251" s="428"/>
      <c r="I251" s="428"/>
      <c r="J251" s="429"/>
      <c r="K251" s="428"/>
      <c r="L251" s="428"/>
      <c r="M251" s="428"/>
      <c r="N251" s="428"/>
      <c r="O251" s="428"/>
      <c r="P251" s="437"/>
      <c r="Q251" s="513"/>
      <c r="R251" s="513"/>
      <c r="S251" s="513"/>
      <c r="T251" s="513"/>
      <c r="U251" s="513"/>
      <c r="V251" s="513"/>
      <c r="W251" s="513"/>
      <c r="X251" s="513"/>
      <c r="Y251" s="513"/>
      <c r="Z251" s="661"/>
      <c r="AA251" s="666"/>
      <c r="AB251" s="667"/>
      <c r="AC251" s="661"/>
      <c r="AD251" s="668"/>
      <c r="AE251" s="661"/>
      <c r="AF251" s="666"/>
      <c r="AG251" s="667"/>
      <c r="AH251" s="652"/>
      <c r="AI251" s="668"/>
      <c r="AJ251" s="692"/>
      <c r="AK251" s="693"/>
      <c r="AL251" s="739"/>
      <c r="AM251" s="700"/>
      <c r="AN251" s="339"/>
      <c r="AO251" s="326"/>
      <c r="AP251" s="339"/>
      <c r="AQ251" s="326"/>
      <c r="AR251" s="339"/>
      <c r="AS251" s="326"/>
      <c r="AT251" s="326"/>
      <c r="AU251" s="326"/>
      <c r="AV251" s="326"/>
      <c r="AW251" s="326"/>
      <c r="AX251" s="326"/>
      <c r="AY251" s="204"/>
    </row>
    <row r="252" spans="1:51" ht="15.6">
      <c r="A252" s="202"/>
      <c r="B252" s="1074"/>
      <c r="C252" s="1077"/>
      <c r="D252" s="206" t="s">
        <v>251</v>
      </c>
      <c r="E252" s="270">
        <f>SUM(H252,K252,N252,Q252,T252,W252,Z252,AE252,AJ252,AN252,AR252,AV252)</f>
        <v>44.8</v>
      </c>
      <c r="F252" s="270">
        <f>SUM(I252,L252,O252,R252,U252,X252,AC252,AH252,AL252,AP252,AT252,AW252)</f>
        <v>44.8</v>
      </c>
      <c r="G252" s="276">
        <f>SUM(F252/E252*100)</f>
        <v>100</v>
      </c>
      <c r="H252" s="428"/>
      <c r="I252" s="428"/>
      <c r="J252" s="429"/>
      <c r="K252" s="428"/>
      <c r="L252" s="428"/>
      <c r="M252" s="428"/>
      <c r="N252" s="428"/>
      <c r="O252" s="428"/>
      <c r="P252" s="437"/>
      <c r="Q252" s="513"/>
      <c r="R252" s="513"/>
      <c r="S252" s="513"/>
      <c r="T252" s="513"/>
      <c r="U252" s="513"/>
      <c r="V252" s="513"/>
      <c r="W252" s="513"/>
      <c r="X252" s="513"/>
      <c r="Y252" s="513"/>
      <c r="Z252" s="661"/>
      <c r="AA252" s="666"/>
      <c r="AB252" s="667"/>
      <c r="AC252" s="661"/>
      <c r="AD252" s="668"/>
      <c r="AE252" s="661"/>
      <c r="AF252" s="666"/>
      <c r="AG252" s="667"/>
      <c r="AH252" s="652"/>
      <c r="AI252" s="668"/>
      <c r="AJ252" s="692"/>
      <c r="AK252" s="693"/>
      <c r="AL252" s="739"/>
      <c r="AM252" s="700" t="e">
        <f>SUM(AL252/AJ252*100)</f>
        <v>#DIV/0!</v>
      </c>
      <c r="AN252" s="339">
        <v>44.8</v>
      </c>
      <c r="AO252" s="326"/>
      <c r="AP252" s="339">
        <v>44.8</v>
      </c>
      <c r="AQ252" s="326">
        <f>SUM(AP252/AN252*100)</f>
        <v>100</v>
      </c>
      <c r="AR252" s="339"/>
      <c r="AS252" s="326"/>
      <c r="AT252" s="326"/>
      <c r="AU252" s="326"/>
      <c r="AV252" s="326"/>
      <c r="AW252" s="326"/>
      <c r="AX252" s="326"/>
      <c r="AY252" s="204"/>
    </row>
    <row r="253" spans="1:51" ht="33.75" customHeight="1">
      <c r="A253" s="202"/>
      <c r="B253" s="1074"/>
      <c r="C253" s="1077"/>
      <c r="D253" s="206" t="s">
        <v>259</v>
      </c>
      <c r="E253" s="268">
        <f>SUM(H253,K253,N253,Q253,T253,W253,Z253,AE253,AJ253,AN253,AR253,AV253)</f>
        <v>0</v>
      </c>
      <c r="F253" s="270">
        <f>SUM(I253,L253,O253,R253,U253,X253,AC253,AH253,AL253,AP253,AT253,AW253)</f>
        <v>0</v>
      </c>
      <c r="G253" s="276" t="e">
        <f>SUM(F253/E253*100)</f>
        <v>#DIV/0!</v>
      </c>
      <c r="H253" s="428"/>
      <c r="I253" s="428"/>
      <c r="J253" s="429"/>
      <c r="K253" s="428"/>
      <c r="L253" s="428"/>
      <c r="M253" s="428"/>
      <c r="N253" s="428"/>
      <c r="O253" s="428"/>
      <c r="P253" s="437"/>
      <c r="Q253" s="513"/>
      <c r="R253" s="513"/>
      <c r="S253" s="513"/>
      <c r="T253" s="513"/>
      <c r="U253" s="513"/>
      <c r="V253" s="513"/>
      <c r="W253" s="513"/>
      <c r="X253" s="513"/>
      <c r="Y253" s="513"/>
      <c r="Z253" s="661"/>
      <c r="AA253" s="666"/>
      <c r="AB253" s="667"/>
      <c r="AC253" s="661"/>
      <c r="AD253" s="668"/>
      <c r="AE253" s="661"/>
      <c r="AF253" s="666"/>
      <c r="AG253" s="667"/>
      <c r="AH253" s="652"/>
      <c r="AI253" s="668"/>
      <c r="AJ253" s="661"/>
      <c r="AK253" s="666"/>
      <c r="AL253" s="652"/>
      <c r="AM253" s="700"/>
      <c r="AN253" s="326"/>
      <c r="AO253" s="326"/>
      <c r="AP253" s="326"/>
      <c r="AQ253" s="326" t="e">
        <f>SUM(AP253/AN253*100)</f>
        <v>#DIV/0!</v>
      </c>
      <c r="AR253" s="326"/>
      <c r="AS253" s="326"/>
      <c r="AT253" s="326"/>
      <c r="AU253" s="326"/>
      <c r="AV253" s="326"/>
      <c r="AW253" s="326"/>
      <c r="AX253" s="326"/>
      <c r="AY253" s="204"/>
    </row>
    <row r="254" spans="1:51" ht="15.6">
      <c r="A254" s="202"/>
      <c r="B254" s="1074"/>
      <c r="C254" s="1077"/>
      <c r="D254" s="206" t="s">
        <v>252</v>
      </c>
      <c r="E254" s="232"/>
      <c r="F254" s="232"/>
      <c r="G254" s="239"/>
      <c r="H254" s="428"/>
      <c r="I254" s="428"/>
      <c r="J254" s="429"/>
      <c r="K254" s="428"/>
      <c r="L254" s="428"/>
      <c r="M254" s="428"/>
      <c r="N254" s="428"/>
      <c r="O254" s="428"/>
      <c r="P254" s="437"/>
      <c r="Q254" s="513"/>
      <c r="R254" s="513"/>
      <c r="S254" s="513"/>
      <c r="T254" s="513"/>
      <c r="U254" s="513"/>
      <c r="V254" s="513"/>
      <c r="W254" s="513"/>
      <c r="X254" s="513"/>
      <c r="Y254" s="513"/>
      <c r="Z254" s="661"/>
      <c r="AA254" s="666"/>
      <c r="AB254" s="667"/>
      <c r="AC254" s="661"/>
      <c r="AD254" s="668"/>
      <c r="AE254" s="661"/>
      <c r="AF254" s="666"/>
      <c r="AG254" s="667"/>
      <c r="AH254" s="652"/>
      <c r="AI254" s="668"/>
      <c r="AJ254" s="661"/>
      <c r="AK254" s="666"/>
      <c r="AL254" s="652"/>
      <c r="AM254" s="668"/>
      <c r="AN254" s="326"/>
      <c r="AO254" s="326"/>
      <c r="AP254" s="326"/>
      <c r="AQ254" s="326"/>
      <c r="AR254" s="326"/>
      <c r="AS254" s="326"/>
      <c r="AT254" s="326"/>
      <c r="AU254" s="326"/>
      <c r="AV254" s="326"/>
      <c r="AW254" s="326"/>
      <c r="AX254" s="326"/>
      <c r="AY254" s="204"/>
    </row>
    <row r="255" spans="1:51" ht="33.75" customHeight="1">
      <c r="A255" s="207"/>
      <c r="B255" s="1075"/>
      <c r="C255" s="1078"/>
      <c r="D255" s="208" t="s">
        <v>7</v>
      </c>
      <c r="E255" s="232"/>
      <c r="F255" s="232"/>
      <c r="G255" s="239"/>
      <c r="H255" s="428"/>
      <c r="I255" s="428"/>
      <c r="J255" s="429"/>
      <c r="K255" s="428"/>
      <c r="L255" s="428"/>
      <c r="M255" s="428"/>
      <c r="N255" s="428"/>
      <c r="O255" s="428"/>
      <c r="P255" s="437"/>
      <c r="Q255" s="513"/>
      <c r="R255" s="513"/>
      <c r="S255" s="513"/>
      <c r="T255" s="513"/>
      <c r="U255" s="513"/>
      <c r="V255" s="513"/>
      <c r="W255" s="513"/>
      <c r="X255" s="513"/>
      <c r="Y255" s="513"/>
      <c r="Z255" s="661"/>
      <c r="AA255" s="666"/>
      <c r="AB255" s="667"/>
      <c r="AC255" s="661"/>
      <c r="AD255" s="668"/>
      <c r="AE255" s="661"/>
      <c r="AF255" s="666"/>
      <c r="AG255" s="667"/>
      <c r="AH255" s="652"/>
      <c r="AI255" s="668"/>
      <c r="AJ255" s="661"/>
      <c r="AK255" s="666"/>
      <c r="AL255" s="652"/>
      <c r="AM255" s="668"/>
      <c r="AN255" s="326"/>
      <c r="AO255" s="326"/>
      <c r="AP255" s="326"/>
      <c r="AQ255" s="326"/>
      <c r="AR255" s="326"/>
      <c r="AS255" s="326"/>
      <c r="AT255" s="326"/>
      <c r="AU255" s="326"/>
      <c r="AV255" s="326"/>
      <c r="AW255" s="326"/>
      <c r="AX255" s="326"/>
      <c r="AY255" s="204"/>
    </row>
    <row r="256" spans="1:51" ht="15.6">
      <c r="A256" s="202" t="s">
        <v>271</v>
      </c>
      <c r="B256" s="1073" t="s">
        <v>294</v>
      </c>
      <c r="C256" s="1076" t="s">
        <v>281</v>
      </c>
      <c r="D256" s="201" t="s">
        <v>5</v>
      </c>
      <c r="E256" s="268">
        <f>SUM(H256,K256,N256,Q256,T256,W256,Z256,AE256,AJ256,AN256,AR256,AV256)</f>
        <v>0</v>
      </c>
      <c r="F256" s="268">
        <f>SUM(I256,L256,O256,R256,U256,X256,AA256,AF256,AK256,AO256,AS256,AW256)</f>
        <v>0</v>
      </c>
      <c r="G256" s="276" t="e">
        <f>SUM(F256/E256*100)</f>
        <v>#DIV/0!</v>
      </c>
      <c r="H256" s="428"/>
      <c r="I256" s="428"/>
      <c r="J256" s="429"/>
      <c r="K256" s="428"/>
      <c r="L256" s="428"/>
      <c r="M256" s="428"/>
      <c r="N256" s="428"/>
      <c r="O256" s="428"/>
      <c r="P256" s="437"/>
      <c r="Q256" s="513"/>
      <c r="R256" s="513"/>
      <c r="S256" s="513"/>
      <c r="T256" s="513"/>
      <c r="U256" s="513"/>
      <c r="V256" s="513"/>
      <c r="W256" s="513"/>
      <c r="X256" s="513"/>
      <c r="Y256" s="513"/>
      <c r="Z256" s="661"/>
      <c r="AA256" s="666"/>
      <c r="AB256" s="667"/>
      <c r="AC256" s="661"/>
      <c r="AD256" s="668"/>
      <c r="AE256" s="661"/>
      <c r="AF256" s="666"/>
      <c r="AG256" s="667"/>
      <c r="AH256" s="652"/>
      <c r="AI256" s="668"/>
      <c r="AJ256" s="661"/>
      <c r="AK256" s="666"/>
      <c r="AL256" s="652"/>
      <c r="AM256" s="668"/>
      <c r="AN256" s="326"/>
      <c r="AO256" s="326"/>
      <c r="AP256" s="326"/>
      <c r="AQ256" s="326"/>
      <c r="AR256" s="326"/>
      <c r="AS256" s="326"/>
      <c r="AT256" s="326"/>
      <c r="AU256" s="326"/>
      <c r="AV256" s="326"/>
      <c r="AW256" s="326"/>
      <c r="AX256" s="326"/>
      <c r="AY256" s="204"/>
    </row>
    <row r="257" spans="1:51" ht="24.75" customHeight="1">
      <c r="A257" s="202"/>
      <c r="B257" s="1074"/>
      <c r="C257" s="1077"/>
      <c r="D257" s="203" t="s">
        <v>1</v>
      </c>
      <c r="E257" s="268"/>
      <c r="F257" s="268"/>
      <c r="G257" s="276"/>
      <c r="H257" s="428"/>
      <c r="I257" s="428"/>
      <c r="J257" s="429"/>
      <c r="K257" s="428"/>
      <c r="L257" s="428"/>
      <c r="M257" s="428"/>
      <c r="N257" s="428"/>
      <c r="O257" s="428"/>
      <c r="P257" s="437"/>
      <c r="Q257" s="513"/>
      <c r="R257" s="513"/>
      <c r="S257" s="513"/>
      <c r="T257" s="513"/>
      <c r="U257" s="513"/>
      <c r="V257" s="513"/>
      <c r="W257" s="513"/>
      <c r="X257" s="513"/>
      <c r="Y257" s="513"/>
      <c r="Z257" s="661"/>
      <c r="AA257" s="666"/>
      <c r="AB257" s="667"/>
      <c r="AC257" s="661"/>
      <c r="AD257" s="668"/>
      <c r="AE257" s="661"/>
      <c r="AF257" s="666"/>
      <c r="AG257" s="667"/>
      <c r="AH257" s="652"/>
      <c r="AI257" s="668"/>
      <c r="AJ257" s="661"/>
      <c r="AK257" s="666"/>
      <c r="AL257" s="652"/>
      <c r="AM257" s="668"/>
      <c r="AN257" s="326"/>
      <c r="AO257" s="326"/>
      <c r="AP257" s="326"/>
      <c r="AQ257" s="326"/>
      <c r="AR257" s="326"/>
      <c r="AS257" s="326"/>
      <c r="AT257" s="326"/>
      <c r="AU257" s="326"/>
      <c r="AV257" s="326"/>
      <c r="AW257" s="326"/>
      <c r="AX257" s="326"/>
      <c r="AY257" s="204"/>
    </row>
    <row r="258" spans="1:51" ht="33.75" customHeight="1">
      <c r="A258" s="202"/>
      <c r="B258" s="1074"/>
      <c r="C258" s="1077"/>
      <c r="D258" s="205" t="s">
        <v>357</v>
      </c>
      <c r="E258" s="268"/>
      <c r="F258" s="268"/>
      <c r="G258" s="276"/>
      <c r="H258" s="428"/>
      <c r="I258" s="428"/>
      <c r="J258" s="429"/>
      <c r="K258" s="428"/>
      <c r="L258" s="428"/>
      <c r="M258" s="428"/>
      <c r="N258" s="428"/>
      <c r="O258" s="428"/>
      <c r="P258" s="437"/>
      <c r="Q258" s="513"/>
      <c r="R258" s="513"/>
      <c r="S258" s="513"/>
      <c r="T258" s="513"/>
      <c r="U258" s="513"/>
      <c r="V258" s="513"/>
      <c r="W258" s="513"/>
      <c r="X258" s="513"/>
      <c r="Y258" s="513"/>
      <c r="Z258" s="661"/>
      <c r="AA258" s="666"/>
      <c r="AB258" s="667"/>
      <c r="AC258" s="661"/>
      <c r="AD258" s="668"/>
      <c r="AE258" s="661"/>
      <c r="AF258" s="666"/>
      <c r="AG258" s="667"/>
      <c r="AH258" s="652"/>
      <c r="AI258" s="668"/>
      <c r="AJ258" s="661"/>
      <c r="AK258" s="666"/>
      <c r="AL258" s="652"/>
      <c r="AM258" s="668"/>
      <c r="AN258" s="326"/>
      <c r="AO258" s="326"/>
      <c r="AP258" s="326"/>
      <c r="AQ258" s="326"/>
      <c r="AR258" s="326"/>
      <c r="AS258" s="326"/>
      <c r="AT258" s="326"/>
      <c r="AU258" s="326"/>
      <c r="AV258" s="326"/>
      <c r="AW258" s="326"/>
      <c r="AX258" s="326"/>
      <c r="AY258" s="204"/>
    </row>
    <row r="259" spans="1:51" ht="15.6">
      <c r="A259" s="202"/>
      <c r="B259" s="1074"/>
      <c r="C259" s="1077"/>
      <c r="D259" s="206" t="s">
        <v>251</v>
      </c>
      <c r="E259" s="268">
        <f>SUM(H259,K259,N259,Q259,T259,W259,Z259,AE259,AJ259,AN259,AR259,AV259)</f>
        <v>0</v>
      </c>
      <c r="F259" s="268">
        <f>SUM(I259,L259,O259,R259,U259,X259,AA259,AF259,AK259,AO259,AS259,AW259)</f>
        <v>0</v>
      </c>
      <c r="G259" s="276" t="e">
        <f>SUM(F259/E259*100)</f>
        <v>#DIV/0!</v>
      </c>
      <c r="H259" s="428"/>
      <c r="I259" s="428"/>
      <c r="J259" s="429"/>
      <c r="K259" s="428"/>
      <c r="L259" s="428"/>
      <c r="M259" s="428"/>
      <c r="N259" s="428"/>
      <c r="O259" s="428"/>
      <c r="P259" s="437"/>
      <c r="Q259" s="513"/>
      <c r="R259" s="513"/>
      <c r="S259" s="513"/>
      <c r="T259" s="513"/>
      <c r="U259" s="513"/>
      <c r="V259" s="513"/>
      <c r="W259" s="513"/>
      <c r="X259" s="513"/>
      <c r="Y259" s="513"/>
      <c r="Z259" s="661"/>
      <c r="AA259" s="666"/>
      <c r="AB259" s="667"/>
      <c r="AC259" s="661"/>
      <c r="AD259" s="668"/>
      <c r="AE259" s="661"/>
      <c r="AF259" s="666"/>
      <c r="AG259" s="667"/>
      <c r="AH259" s="652"/>
      <c r="AI259" s="668"/>
      <c r="AJ259" s="661"/>
      <c r="AK259" s="666"/>
      <c r="AL259" s="652"/>
      <c r="AM259" s="668"/>
      <c r="AN259" s="326"/>
      <c r="AO259" s="326"/>
      <c r="AP259" s="326"/>
      <c r="AQ259" s="326"/>
      <c r="AR259" s="326"/>
      <c r="AS259" s="326"/>
      <c r="AT259" s="326"/>
      <c r="AU259" s="326"/>
      <c r="AV259" s="326"/>
      <c r="AW259" s="326"/>
      <c r="AX259" s="326"/>
      <c r="AY259" s="204"/>
    </row>
    <row r="260" spans="1:51" ht="33.75" customHeight="1">
      <c r="A260" s="202"/>
      <c r="B260" s="1074"/>
      <c r="C260" s="1077"/>
      <c r="D260" s="206" t="s">
        <v>259</v>
      </c>
      <c r="E260" s="268">
        <f>SUM(H260,K260,N260,Q260,T260,W260,Z260,AE260,AJ260,AN260,AR260,AV260)</f>
        <v>0</v>
      </c>
      <c r="F260" s="268">
        <f>SUM(I260,L260,O260,R260,U260,X260,AA260,AF260,AK260,AO260,AS260,AW260)</f>
        <v>0</v>
      </c>
      <c r="G260" s="276" t="e">
        <f>SUM(F260/E260*100)</f>
        <v>#DIV/0!</v>
      </c>
      <c r="H260" s="428"/>
      <c r="I260" s="428"/>
      <c r="J260" s="429"/>
      <c r="K260" s="428"/>
      <c r="L260" s="428"/>
      <c r="M260" s="428"/>
      <c r="N260" s="428"/>
      <c r="O260" s="428"/>
      <c r="P260" s="437"/>
      <c r="Q260" s="513"/>
      <c r="R260" s="513"/>
      <c r="S260" s="513"/>
      <c r="T260" s="513"/>
      <c r="U260" s="513"/>
      <c r="V260" s="513"/>
      <c r="W260" s="513"/>
      <c r="X260" s="513"/>
      <c r="Y260" s="513"/>
      <c r="Z260" s="661"/>
      <c r="AA260" s="666"/>
      <c r="AB260" s="667"/>
      <c r="AC260" s="661"/>
      <c r="AD260" s="668"/>
      <c r="AE260" s="661"/>
      <c r="AF260" s="666"/>
      <c r="AG260" s="667"/>
      <c r="AH260" s="652"/>
      <c r="AI260" s="668"/>
      <c r="AJ260" s="661"/>
      <c r="AK260" s="666"/>
      <c r="AL260" s="652"/>
      <c r="AM260" s="668"/>
      <c r="AN260" s="326"/>
      <c r="AO260" s="326"/>
      <c r="AP260" s="326"/>
      <c r="AQ260" s="326"/>
      <c r="AR260" s="326"/>
      <c r="AS260" s="326"/>
      <c r="AT260" s="326"/>
      <c r="AU260" s="326"/>
      <c r="AV260" s="326"/>
      <c r="AW260" s="326"/>
      <c r="AX260" s="326"/>
      <c r="AY260" s="204"/>
    </row>
    <row r="261" spans="1:51" ht="15.6">
      <c r="A261" s="202"/>
      <c r="B261" s="1074"/>
      <c r="C261" s="1077"/>
      <c r="D261" s="206" t="s">
        <v>252</v>
      </c>
      <c r="E261" s="232"/>
      <c r="F261" s="232"/>
      <c r="G261" s="239"/>
      <c r="H261" s="428"/>
      <c r="I261" s="428"/>
      <c r="J261" s="429"/>
      <c r="K261" s="428"/>
      <c r="L261" s="428"/>
      <c r="M261" s="428"/>
      <c r="N261" s="428"/>
      <c r="O261" s="428"/>
      <c r="P261" s="437"/>
      <c r="Q261" s="513"/>
      <c r="R261" s="513"/>
      <c r="S261" s="513"/>
      <c r="T261" s="513"/>
      <c r="U261" s="513"/>
      <c r="V261" s="513"/>
      <c r="W261" s="513"/>
      <c r="X261" s="513"/>
      <c r="Y261" s="513"/>
      <c r="Z261" s="661"/>
      <c r="AA261" s="666"/>
      <c r="AB261" s="667"/>
      <c r="AC261" s="661"/>
      <c r="AD261" s="668"/>
      <c r="AE261" s="661"/>
      <c r="AF261" s="666"/>
      <c r="AG261" s="667"/>
      <c r="AH261" s="652"/>
      <c r="AI261" s="668"/>
      <c r="AJ261" s="661"/>
      <c r="AK261" s="666"/>
      <c r="AL261" s="652"/>
      <c r="AM261" s="668"/>
      <c r="AN261" s="326"/>
      <c r="AO261" s="326"/>
      <c r="AP261" s="326"/>
      <c r="AQ261" s="326"/>
      <c r="AR261" s="326"/>
      <c r="AS261" s="326"/>
      <c r="AT261" s="326"/>
      <c r="AU261" s="326"/>
      <c r="AV261" s="326"/>
      <c r="AW261" s="326"/>
      <c r="AX261" s="326"/>
      <c r="AY261" s="204"/>
    </row>
    <row r="262" spans="1:51" ht="33.75" customHeight="1">
      <c r="A262" s="207"/>
      <c r="B262" s="1075"/>
      <c r="C262" s="1078"/>
      <c r="D262" s="208" t="s">
        <v>7</v>
      </c>
      <c r="E262" s="232"/>
      <c r="F262" s="232"/>
      <c r="G262" s="239"/>
      <c r="H262" s="428"/>
      <c r="I262" s="428"/>
      <c r="J262" s="429"/>
      <c r="K262" s="428"/>
      <c r="L262" s="428"/>
      <c r="M262" s="428"/>
      <c r="N262" s="428"/>
      <c r="O262" s="428"/>
      <c r="P262" s="437"/>
      <c r="Q262" s="513"/>
      <c r="R262" s="513"/>
      <c r="S262" s="513"/>
      <c r="T262" s="513"/>
      <c r="U262" s="513"/>
      <c r="V262" s="513"/>
      <c r="W262" s="513"/>
      <c r="X262" s="513"/>
      <c r="Y262" s="513"/>
      <c r="Z262" s="661"/>
      <c r="AA262" s="666"/>
      <c r="AB262" s="667"/>
      <c r="AC262" s="661"/>
      <c r="AD262" s="668"/>
      <c r="AE262" s="661"/>
      <c r="AF262" s="666"/>
      <c r="AG262" s="667"/>
      <c r="AH262" s="652"/>
      <c r="AI262" s="668"/>
      <c r="AJ262" s="661"/>
      <c r="AK262" s="666"/>
      <c r="AL262" s="652"/>
      <c r="AM262" s="668"/>
      <c r="AN262" s="326"/>
      <c r="AO262" s="326"/>
      <c r="AP262" s="326"/>
      <c r="AQ262" s="326"/>
      <c r="AR262" s="326"/>
      <c r="AS262" s="326"/>
      <c r="AT262" s="326"/>
      <c r="AU262" s="326"/>
      <c r="AV262" s="326"/>
      <c r="AW262" s="326"/>
      <c r="AX262" s="326"/>
      <c r="AY262" s="204"/>
    </row>
    <row r="263" spans="1:51" ht="15.6">
      <c r="A263" s="202" t="s">
        <v>414</v>
      </c>
      <c r="B263" s="1073" t="s">
        <v>295</v>
      </c>
      <c r="C263" s="1076" t="s">
        <v>281</v>
      </c>
      <c r="D263" s="201" t="s">
        <v>5</v>
      </c>
      <c r="E263" s="270">
        <f>SUM(H263,K263,N263,Q263,T263,W263,Z263,AE263,AJ263,AN263,AR263,AV263)</f>
        <v>5</v>
      </c>
      <c r="F263" s="270">
        <f>SUM(I263,L263,O263,R263,U263,X263,AC263,AH263,AL263,AP263,AT263,AW263)</f>
        <v>0</v>
      </c>
      <c r="G263" s="276">
        <f>SUM(F263/E263*100)</f>
        <v>0</v>
      </c>
      <c r="H263" s="428"/>
      <c r="I263" s="428"/>
      <c r="J263" s="429"/>
      <c r="K263" s="428"/>
      <c r="L263" s="428"/>
      <c r="M263" s="428"/>
      <c r="N263" s="428"/>
      <c r="O263" s="428"/>
      <c r="P263" s="437"/>
      <c r="Q263" s="513"/>
      <c r="R263" s="513"/>
      <c r="S263" s="513"/>
      <c r="T263" s="513"/>
      <c r="U263" s="513"/>
      <c r="V263" s="513"/>
      <c r="W263" s="513"/>
      <c r="X263" s="513"/>
      <c r="Y263" s="513"/>
      <c r="Z263" s="661"/>
      <c r="AA263" s="666"/>
      <c r="AB263" s="667"/>
      <c r="AC263" s="661"/>
      <c r="AD263" s="668"/>
      <c r="AE263" s="661"/>
      <c r="AF263" s="666"/>
      <c r="AG263" s="667"/>
      <c r="AH263" s="652"/>
      <c r="AI263" s="668"/>
      <c r="AJ263" s="661"/>
      <c r="AK263" s="666"/>
      <c r="AL263" s="652"/>
      <c r="AM263" s="668"/>
      <c r="AN263" s="326"/>
      <c r="AO263" s="326"/>
      <c r="AP263" s="326"/>
      <c r="AQ263" s="326"/>
      <c r="AR263" s="326"/>
      <c r="AS263" s="326"/>
      <c r="AT263" s="326"/>
      <c r="AU263" s="326" t="e">
        <f>SUM(AT263/AR263*100)</f>
        <v>#DIV/0!</v>
      </c>
      <c r="AV263" s="339">
        <v>5</v>
      </c>
      <c r="AW263" s="339"/>
      <c r="AX263" s="326">
        <f>SUM(AW263/AV263*100)</f>
        <v>0</v>
      </c>
      <c r="AY263" s="204"/>
    </row>
    <row r="264" spans="1:51" ht="27.75" customHeight="1">
      <c r="A264" s="202"/>
      <c r="B264" s="1074"/>
      <c r="C264" s="1077"/>
      <c r="D264" s="203" t="s">
        <v>1</v>
      </c>
      <c r="E264" s="270"/>
      <c r="F264" s="270"/>
      <c r="G264" s="276"/>
      <c r="H264" s="428"/>
      <c r="I264" s="428"/>
      <c r="J264" s="429"/>
      <c r="K264" s="428"/>
      <c r="L264" s="428"/>
      <c r="M264" s="428"/>
      <c r="N264" s="428"/>
      <c r="O264" s="428"/>
      <c r="P264" s="437"/>
      <c r="Q264" s="513"/>
      <c r="R264" s="513"/>
      <c r="S264" s="513"/>
      <c r="T264" s="513"/>
      <c r="U264" s="513"/>
      <c r="V264" s="513"/>
      <c r="W264" s="513"/>
      <c r="X264" s="513"/>
      <c r="Y264" s="513"/>
      <c r="Z264" s="661"/>
      <c r="AA264" s="666"/>
      <c r="AB264" s="667"/>
      <c r="AC264" s="661"/>
      <c r="AD264" s="668"/>
      <c r="AE264" s="661"/>
      <c r="AF264" s="666"/>
      <c r="AG264" s="667"/>
      <c r="AH264" s="652"/>
      <c r="AI264" s="668"/>
      <c r="AJ264" s="661"/>
      <c r="AK264" s="666"/>
      <c r="AL264" s="652"/>
      <c r="AM264" s="668"/>
      <c r="AN264" s="326"/>
      <c r="AO264" s="326"/>
      <c r="AP264" s="326"/>
      <c r="AQ264" s="326"/>
      <c r="AR264" s="326"/>
      <c r="AS264" s="326"/>
      <c r="AT264" s="326"/>
      <c r="AU264" s="326"/>
      <c r="AV264" s="339"/>
      <c r="AW264" s="339"/>
      <c r="AX264" s="326"/>
      <c r="AY264" s="204"/>
    </row>
    <row r="265" spans="1:51" ht="33.75" customHeight="1">
      <c r="A265" s="202"/>
      <c r="B265" s="1074"/>
      <c r="C265" s="1077"/>
      <c r="D265" s="205" t="s">
        <v>357</v>
      </c>
      <c r="E265" s="270"/>
      <c r="F265" s="270"/>
      <c r="G265" s="276"/>
      <c r="H265" s="428"/>
      <c r="I265" s="428"/>
      <c r="J265" s="429"/>
      <c r="K265" s="428"/>
      <c r="L265" s="428"/>
      <c r="M265" s="428"/>
      <c r="N265" s="428"/>
      <c r="O265" s="428"/>
      <c r="P265" s="437"/>
      <c r="Q265" s="513"/>
      <c r="R265" s="513"/>
      <c r="S265" s="513"/>
      <c r="T265" s="513"/>
      <c r="U265" s="513"/>
      <c r="V265" s="513"/>
      <c r="W265" s="513"/>
      <c r="X265" s="513"/>
      <c r="Y265" s="513"/>
      <c r="Z265" s="661"/>
      <c r="AA265" s="666"/>
      <c r="AB265" s="667"/>
      <c r="AC265" s="661"/>
      <c r="AD265" s="668"/>
      <c r="AE265" s="661"/>
      <c r="AF265" s="666"/>
      <c r="AG265" s="667"/>
      <c r="AH265" s="652"/>
      <c r="AI265" s="668"/>
      <c r="AJ265" s="661"/>
      <c r="AK265" s="666"/>
      <c r="AL265" s="652"/>
      <c r="AM265" s="668"/>
      <c r="AN265" s="326"/>
      <c r="AO265" s="326"/>
      <c r="AP265" s="326"/>
      <c r="AQ265" s="326"/>
      <c r="AR265" s="326"/>
      <c r="AS265" s="326"/>
      <c r="AT265" s="326"/>
      <c r="AU265" s="326"/>
      <c r="AV265" s="339"/>
      <c r="AW265" s="339"/>
      <c r="AX265" s="326"/>
      <c r="AY265" s="204"/>
    </row>
    <row r="266" spans="1:51" ht="15.6">
      <c r="A266" s="202"/>
      <c r="B266" s="1074"/>
      <c r="C266" s="1077"/>
      <c r="D266" s="206" t="s">
        <v>251</v>
      </c>
      <c r="E266" s="270">
        <f>SUM(H266,K266,N266,Q266,T266,W266,Z266,AE266,AJ266,AN266,AR266,AV266)</f>
        <v>5</v>
      </c>
      <c r="F266" s="270">
        <f>SUM(I266,L266,O266,R266,U266,X266,AC266,AH266,AL266,AP266,AT266,AW266)</f>
        <v>0</v>
      </c>
      <c r="G266" s="276">
        <f>SUM(F266/E266*100)</f>
        <v>0</v>
      </c>
      <c r="H266" s="428"/>
      <c r="I266" s="428"/>
      <c r="J266" s="429"/>
      <c r="K266" s="428"/>
      <c r="L266" s="428"/>
      <c r="M266" s="428"/>
      <c r="N266" s="428"/>
      <c r="O266" s="428"/>
      <c r="P266" s="437"/>
      <c r="Q266" s="513"/>
      <c r="R266" s="513"/>
      <c r="S266" s="513"/>
      <c r="T266" s="513"/>
      <c r="U266" s="513"/>
      <c r="V266" s="513"/>
      <c r="W266" s="513"/>
      <c r="X266" s="513"/>
      <c r="Y266" s="513"/>
      <c r="Z266" s="661"/>
      <c r="AA266" s="666"/>
      <c r="AB266" s="667"/>
      <c r="AC266" s="661"/>
      <c r="AD266" s="668"/>
      <c r="AE266" s="661"/>
      <c r="AF266" s="666"/>
      <c r="AG266" s="667"/>
      <c r="AH266" s="652"/>
      <c r="AI266" s="668"/>
      <c r="AJ266" s="661"/>
      <c r="AK266" s="666"/>
      <c r="AL266" s="652"/>
      <c r="AM266" s="668"/>
      <c r="AN266" s="326"/>
      <c r="AO266" s="326"/>
      <c r="AP266" s="326"/>
      <c r="AQ266" s="326"/>
      <c r="AR266" s="326"/>
      <c r="AS266" s="326"/>
      <c r="AT266" s="326"/>
      <c r="AU266" s="326" t="e">
        <f>SUM(AT266/AR266*100)</f>
        <v>#DIV/0!</v>
      </c>
      <c r="AV266" s="339">
        <v>5</v>
      </c>
      <c r="AW266" s="339"/>
      <c r="AX266" s="326">
        <f>SUM(AW266/AV266*100)</f>
        <v>0</v>
      </c>
      <c r="AY266" s="204"/>
    </row>
    <row r="267" spans="1:51" ht="33.75" customHeight="1">
      <c r="A267" s="202"/>
      <c r="B267" s="1074"/>
      <c r="C267" s="1077"/>
      <c r="D267" s="206" t="s">
        <v>259</v>
      </c>
      <c r="E267" s="268">
        <f>SUM(H267,K267,N267,Q267,T267,W267,Z267,AE267,AJ267,AN267,AR267,AV267)</f>
        <v>0</v>
      </c>
      <c r="F267" s="268">
        <f>SUM(I267,L267,O267,R267,U267,X267,AA267,AF267,AK267,AO267,AS267,AW267)</f>
        <v>0</v>
      </c>
      <c r="G267" s="276" t="e">
        <f>SUM(F267/E267*100)</f>
        <v>#DIV/0!</v>
      </c>
      <c r="H267" s="428"/>
      <c r="I267" s="428"/>
      <c r="J267" s="429"/>
      <c r="K267" s="428"/>
      <c r="L267" s="428"/>
      <c r="M267" s="428"/>
      <c r="N267" s="428"/>
      <c r="O267" s="428"/>
      <c r="P267" s="437"/>
      <c r="Q267" s="513"/>
      <c r="R267" s="513"/>
      <c r="S267" s="513"/>
      <c r="T267" s="513"/>
      <c r="U267" s="513"/>
      <c r="V267" s="513"/>
      <c r="W267" s="513"/>
      <c r="X267" s="513"/>
      <c r="Y267" s="513"/>
      <c r="Z267" s="661"/>
      <c r="AA267" s="666"/>
      <c r="AB267" s="667"/>
      <c r="AC267" s="661"/>
      <c r="AD267" s="668"/>
      <c r="AE267" s="661"/>
      <c r="AF267" s="666"/>
      <c r="AG267" s="667"/>
      <c r="AH267" s="652"/>
      <c r="AI267" s="668"/>
      <c r="AJ267" s="661"/>
      <c r="AK267" s="666"/>
      <c r="AL267" s="652"/>
      <c r="AM267" s="668"/>
      <c r="AN267" s="326"/>
      <c r="AO267" s="326"/>
      <c r="AP267" s="326"/>
      <c r="AQ267" s="326"/>
      <c r="AR267" s="326"/>
      <c r="AS267" s="326"/>
      <c r="AT267" s="326"/>
      <c r="AU267" s="326"/>
      <c r="AV267" s="339"/>
      <c r="AW267" s="339"/>
      <c r="AX267" s="326" t="e">
        <f>SUM(AW267/AV267*100)</f>
        <v>#DIV/0!</v>
      </c>
      <c r="AY267" s="204"/>
    </row>
    <row r="268" spans="1:51" ht="15.6">
      <c r="A268" s="202"/>
      <c r="B268" s="1074"/>
      <c r="C268" s="1077"/>
      <c r="D268" s="206" t="s">
        <v>252</v>
      </c>
      <c r="E268" s="232"/>
      <c r="F268" s="232"/>
      <c r="G268" s="239"/>
      <c r="H268" s="428"/>
      <c r="I268" s="428"/>
      <c r="J268" s="429"/>
      <c r="K268" s="428"/>
      <c r="L268" s="428"/>
      <c r="M268" s="428"/>
      <c r="N268" s="428"/>
      <c r="O268" s="428"/>
      <c r="P268" s="437"/>
      <c r="Q268" s="513"/>
      <c r="R268" s="513"/>
      <c r="S268" s="513"/>
      <c r="T268" s="513"/>
      <c r="U268" s="513"/>
      <c r="V268" s="513"/>
      <c r="W268" s="513"/>
      <c r="X268" s="513"/>
      <c r="Y268" s="513"/>
      <c r="Z268" s="661"/>
      <c r="AA268" s="666"/>
      <c r="AB268" s="667"/>
      <c r="AC268" s="661"/>
      <c r="AD268" s="668"/>
      <c r="AE268" s="661"/>
      <c r="AF268" s="666"/>
      <c r="AG268" s="667"/>
      <c r="AH268" s="652"/>
      <c r="AI268" s="668"/>
      <c r="AJ268" s="661"/>
      <c r="AK268" s="666"/>
      <c r="AL268" s="652"/>
      <c r="AM268" s="668"/>
      <c r="AN268" s="326"/>
      <c r="AO268" s="326"/>
      <c r="AP268" s="326"/>
      <c r="AQ268" s="326"/>
      <c r="AR268" s="326"/>
      <c r="AS268" s="326"/>
      <c r="AT268" s="326"/>
      <c r="AU268" s="326"/>
      <c r="AV268" s="326"/>
      <c r="AW268" s="326"/>
      <c r="AX268" s="326"/>
      <c r="AY268" s="204"/>
    </row>
    <row r="269" spans="1:51" ht="33.75" customHeight="1">
      <c r="A269" s="207"/>
      <c r="B269" s="1075"/>
      <c r="C269" s="1078"/>
      <c r="D269" s="208" t="s">
        <v>7</v>
      </c>
      <c r="E269" s="232"/>
      <c r="F269" s="232"/>
      <c r="G269" s="239"/>
      <c r="H269" s="428"/>
      <c r="I269" s="428"/>
      <c r="J269" s="429"/>
      <c r="K269" s="428"/>
      <c r="L269" s="428"/>
      <c r="M269" s="428"/>
      <c r="N269" s="428"/>
      <c r="O269" s="428"/>
      <c r="P269" s="437"/>
      <c r="Q269" s="513"/>
      <c r="R269" s="513"/>
      <c r="S269" s="513"/>
      <c r="T269" s="513"/>
      <c r="U269" s="513"/>
      <c r="V269" s="513"/>
      <c r="W269" s="513"/>
      <c r="X269" s="513"/>
      <c r="Y269" s="513"/>
      <c r="Z269" s="661"/>
      <c r="AA269" s="666"/>
      <c r="AB269" s="667"/>
      <c r="AC269" s="661"/>
      <c r="AD269" s="668"/>
      <c r="AE269" s="661"/>
      <c r="AF269" s="666"/>
      <c r="AG269" s="667"/>
      <c r="AH269" s="652"/>
      <c r="AI269" s="668"/>
      <c r="AJ269" s="661"/>
      <c r="AK269" s="666"/>
      <c r="AL269" s="652"/>
      <c r="AM269" s="668"/>
      <c r="AN269" s="326"/>
      <c r="AO269" s="326"/>
      <c r="AP269" s="326"/>
      <c r="AQ269" s="326"/>
      <c r="AR269" s="326"/>
      <c r="AS269" s="326"/>
      <c r="AT269" s="326"/>
      <c r="AU269" s="326"/>
      <c r="AV269" s="326"/>
      <c r="AW269" s="326"/>
      <c r="AX269" s="326"/>
      <c r="AY269" s="204"/>
    </row>
    <row r="270" spans="1:51" ht="25.5" customHeight="1">
      <c r="A270" s="202" t="s">
        <v>272</v>
      </c>
      <c r="B270" s="1073" t="s">
        <v>296</v>
      </c>
      <c r="C270" s="1076" t="s">
        <v>281</v>
      </c>
      <c r="D270" s="201" t="s">
        <v>5</v>
      </c>
      <c r="E270" s="270">
        <f>SUM(H270,K270,N270,Q270,T270,W270,Z270,AE270,AJ270,AN270,AR270,AV270)</f>
        <v>56.6</v>
      </c>
      <c r="F270" s="903">
        <f>SUM(I270,L270,O270,R270,U270,X270,AC270,AH270,AL270,AP270,AT270,AW270)</f>
        <v>0</v>
      </c>
      <c r="G270" s="276">
        <f>SUM(F270/E270*100)</f>
        <v>0</v>
      </c>
      <c r="H270" s="428"/>
      <c r="I270" s="428"/>
      <c r="J270" s="429"/>
      <c r="K270" s="428"/>
      <c r="L270" s="428"/>
      <c r="M270" s="428"/>
      <c r="N270" s="428"/>
      <c r="O270" s="428"/>
      <c r="P270" s="437"/>
      <c r="Q270" s="513"/>
      <c r="R270" s="513"/>
      <c r="S270" s="513"/>
      <c r="T270" s="513"/>
      <c r="U270" s="513"/>
      <c r="V270" s="513"/>
      <c r="W270" s="513"/>
      <c r="X270" s="513"/>
      <c r="Y270" s="513"/>
      <c r="Z270" s="661"/>
      <c r="AA270" s="666"/>
      <c r="AB270" s="667"/>
      <c r="AC270" s="661"/>
      <c r="AD270" s="668"/>
      <c r="AE270" s="661"/>
      <c r="AF270" s="666"/>
      <c r="AG270" s="667"/>
      <c r="AH270" s="652"/>
      <c r="AI270" s="668"/>
      <c r="AJ270" s="661"/>
      <c r="AK270" s="666"/>
      <c r="AL270" s="652"/>
      <c r="AM270" s="668"/>
      <c r="AN270" s="326"/>
      <c r="AO270" s="326"/>
      <c r="AP270" s="326"/>
      <c r="AQ270" s="326"/>
      <c r="AR270" s="326"/>
      <c r="AS270" s="326"/>
      <c r="AT270" s="326"/>
      <c r="AU270" s="326"/>
      <c r="AV270" s="339">
        <v>56.6</v>
      </c>
      <c r="AW270" s="904"/>
      <c r="AX270" s="327">
        <f>SUM(AW270/AV270*100)</f>
        <v>0</v>
      </c>
      <c r="AY270" s="1074"/>
    </row>
    <row r="271" spans="1:51" ht="21" customHeight="1">
      <c r="A271" s="202"/>
      <c r="B271" s="1074"/>
      <c r="C271" s="1077"/>
      <c r="D271" s="203" t="s">
        <v>1</v>
      </c>
      <c r="E271" s="889"/>
      <c r="F271" s="903"/>
      <c r="G271" s="276"/>
      <c r="H271" s="428"/>
      <c r="I271" s="428"/>
      <c r="J271" s="429"/>
      <c r="K271" s="428"/>
      <c r="L271" s="428"/>
      <c r="M271" s="428"/>
      <c r="N271" s="428"/>
      <c r="O271" s="428"/>
      <c r="P271" s="437"/>
      <c r="Q271" s="513"/>
      <c r="R271" s="513"/>
      <c r="S271" s="513"/>
      <c r="T271" s="513"/>
      <c r="U271" s="513"/>
      <c r="V271" s="513"/>
      <c r="W271" s="513"/>
      <c r="X271" s="513"/>
      <c r="Y271" s="513"/>
      <c r="Z271" s="661"/>
      <c r="AA271" s="666"/>
      <c r="AB271" s="667"/>
      <c r="AC271" s="661"/>
      <c r="AD271" s="668"/>
      <c r="AE271" s="661"/>
      <c r="AF271" s="666"/>
      <c r="AG271" s="667"/>
      <c r="AH271" s="652"/>
      <c r="AI271" s="668"/>
      <c r="AJ271" s="661"/>
      <c r="AK271" s="666"/>
      <c r="AL271" s="652"/>
      <c r="AM271" s="668"/>
      <c r="AN271" s="326"/>
      <c r="AO271" s="326"/>
      <c r="AP271" s="326"/>
      <c r="AQ271" s="326"/>
      <c r="AR271" s="326"/>
      <c r="AS271" s="326"/>
      <c r="AT271" s="326"/>
      <c r="AU271" s="326"/>
      <c r="AV271" s="339"/>
      <c r="AW271" s="904"/>
      <c r="AX271" s="327"/>
      <c r="AY271" s="1074"/>
    </row>
    <row r="272" spans="1:51" ht="33.75" customHeight="1">
      <c r="A272" s="202"/>
      <c r="B272" s="1074"/>
      <c r="C272" s="1077"/>
      <c r="D272" s="205" t="s">
        <v>357</v>
      </c>
      <c r="E272" s="889"/>
      <c r="F272" s="903"/>
      <c r="G272" s="276"/>
      <c r="H272" s="428"/>
      <c r="I272" s="428"/>
      <c r="J272" s="429"/>
      <c r="K272" s="428"/>
      <c r="L272" s="428"/>
      <c r="M272" s="428"/>
      <c r="N272" s="428"/>
      <c r="O272" s="428"/>
      <c r="P272" s="437"/>
      <c r="Q272" s="513"/>
      <c r="R272" s="513"/>
      <c r="S272" s="513"/>
      <c r="T272" s="513"/>
      <c r="U272" s="513"/>
      <c r="V272" s="513"/>
      <c r="W272" s="513"/>
      <c r="X272" s="513"/>
      <c r="Y272" s="513"/>
      <c r="Z272" s="661"/>
      <c r="AA272" s="666"/>
      <c r="AB272" s="667"/>
      <c r="AC272" s="661"/>
      <c r="AD272" s="668"/>
      <c r="AE272" s="661"/>
      <c r="AF272" s="666"/>
      <c r="AG272" s="667"/>
      <c r="AH272" s="652"/>
      <c r="AI272" s="668"/>
      <c r="AJ272" s="661"/>
      <c r="AK272" s="666"/>
      <c r="AL272" s="652"/>
      <c r="AM272" s="668"/>
      <c r="AN272" s="326"/>
      <c r="AO272" s="326"/>
      <c r="AP272" s="326"/>
      <c r="AQ272" s="326"/>
      <c r="AR272" s="326"/>
      <c r="AS272" s="326"/>
      <c r="AT272" s="326"/>
      <c r="AU272" s="326"/>
      <c r="AV272" s="339"/>
      <c r="AW272" s="904"/>
      <c r="AX272" s="327"/>
      <c r="AY272" s="1074"/>
    </row>
    <row r="273" spans="1:51" ht="15.6">
      <c r="A273" s="202"/>
      <c r="B273" s="1074"/>
      <c r="C273" s="1077"/>
      <c r="D273" s="206" t="s">
        <v>251</v>
      </c>
      <c r="E273" s="270">
        <f>SUM(H273,K273,N273,Q273,T273,W273,Z273,AE273,AJ273,AN273,AR273,AV273)</f>
        <v>56.6</v>
      </c>
      <c r="F273" s="903">
        <f>SUM(I273,L273,O273,R273,U273,X273,AC273,AH273,AL273,AP273,AT273,AW273)</f>
        <v>0</v>
      </c>
      <c r="G273" s="276">
        <f>SUM(F273/E273*100)</f>
        <v>0</v>
      </c>
      <c r="H273" s="428"/>
      <c r="I273" s="428"/>
      <c r="J273" s="429"/>
      <c r="K273" s="428"/>
      <c r="L273" s="428"/>
      <c r="M273" s="428"/>
      <c r="N273" s="428"/>
      <c r="O273" s="428"/>
      <c r="P273" s="437"/>
      <c r="Q273" s="513"/>
      <c r="R273" s="513"/>
      <c r="S273" s="513"/>
      <c r="T273" s="513"/>
      <c r="U273" s="513"/>
      <c r="V273" s="513"/>
      <c r="W273" s="513"/>
      <c r="X273" s="513"/>
      <c r="Y273" s="513"/>
      <c r="Z273" s="661"/>
      <c r="AA273" s="666"/>
      <c r="AB273" s="667"/>
      <c r="AC273" s="661"/>
      <c r="AD273" s="668"/>
      <c r="AE273" s="661"/>
      <c r="AF273" s="666"/>
      <c r="AG273" s="667"/>
      <c r="AH273" s="652"/>
      <c r="AI273" s="668"/>
      <c r="AJ273" s="661"/>
      <c r="AK273" s="666"/>
      <c r="AL273" s="652"/>
      <c r="AM273" s="668"/>
      <c r="AN273" s="326"/>
      <c r="AO273" s="326"/>
      <c r="AP273" s="326"/>
      <c r="AQ273" s="326"/>
      <c r="AR273" s="326"/>
      <c r="AS273" s="326"/>
      <c r="AT273" s="326"/>
      <c r="AU273" s="326"/>
      <c r="AV273" s="339">
        <v>56.6</v>
      </c>
      <c r="AW273" s="904"/>
      <c r="AX273" s="327">
        <f t="shared" ref="AX273:AX274" si="43">SUM(AW273/AV273*100)</f>
        <v>0</v>
      </c>
      <c r="AY273" s="204"/>
    </row>
    <row r="274" spans="1:51" ht="33.75" customHeight="1">
      <c r="A274" s="202"/>
      <c r="B274" s="1074"/>
      <c r="C274" s="1077"/>
      <c r="D274" s="206" t="s">
        <v>259</v>
      </c>
      <c r="E274" s="270">
        <f>SUM(H274,K274,N274,Q274,T274,W274,Z274,AE274,AJ274,AN274,AR274,AV274)</f>
        <v>0</v>
      </c>
      <c r="F274" s="903">
        <f>SUM(I274,L274,O274,R274,U274,X274,AA274,AF274,AK274,AO274,AS274,AW274)</f>
        <v>0</v>
      </c>
      <c r="G274" s="276" t="e">
        <f>SUM(F274/E274*100)</f>
        <v>#DIV/0!</v>
      </c>
      <c r="H274" s="428"/>
      <c r="I274" s="428"/>
      <c r="J274" s="429"/>
      <c r="K274" s="428"/>
      <c r="L274" s="428"/>
      <c r="M274" s="428"/>
      <c r="N274" s="428"/>
      <c r="O274" s="428"/>
      <c r="P274" s="437"/>
      <c r="Q274" s="513"/>
      <c r="R274" s="513"/>
      <c r="S274" s="513"/>
      <c r="T274" s="513"/>
      <c r="U274" s="513"/>
      <c r="V274" s="513"/>
      <c r="W274" s="513"/>
      <c r="X274" s="513"/>
      <c r="Y274" s="513"/>
      <c r="Z274" s="661"/>
      <c r="AA274" s="666"/>
      <c r="AB274" s="667"/>
      <c r="AC274" s="661"/>
      <c r="AD274" s="668"/>
      <c r="AE274" s="661"/>
      <c r="AF274" s="666"/>
      <c r="AG274" s="667"/>
      <c r="AH274" s="652"/>
      <c r="AI274" s="668"/>
      <c r="AJ274" s="661"/>
      <c r="AK274" s="666"/>
      <c r="AL274" s="652"/>
      <c r="AM274" s="668"/>
      <c r="AN274" s="326"/>
      <c r="AO274" s="326"/>
      <c r="AP274" s="326"/>
      <c r="AQ274" s="326"/>
      <c r="AR274" s="326"/>
      <c r="AS274" s="326"/>
      <c r="AT274" s="326"/>
      <c r="AU274" s="326"/>
      <c r="AV274" s="339"/>
      <c r="AW274" s="904"/>
      <c r="AX274" s="327" t="e">
        <f t="shared" si="43"/>
        <v>#DIV/0!</v>
      </c>
      <c r="AY274" s="204"/>
    </row>
    <row r="275" spans="1:51" ht="15.6">
      <c r="A275" s="202"/>
      <c r="B275" s="1074"/>
      <c r="C275" s="1077"/>
      <c r="D275" s="206" t="s">
        <v>252</v>
      </c>
      <c r="E275" s="232"/>
      <c r="F275" s="232"/>
      <c r="G275" s="239"/>
      <c r="H275" s="428"/>
      <c r="I275" s="428"/>
      <c r="J275" s="429"/>
      <c r="K275" s="428"/>
      <c r="L275" s="428"/>
      <c r="M275" s="428"/>
      <c r="N275" s="428"/>
      <c r="O275" s="428"/>
      <c r="P275" s="437"/>
      <c r="Q275" s="513"/>
      <c r="R275" s="513"/>
      <c r="S275" s="513"/>
      <c r="T275" s="513"/>
      <c r="U275" s="513"/>
      <c r="V275" s="513"/>
      <c r="W275" s="513"/>
      <c r="X275" s="513"/>
      <c r="Y275" s="513"/>
      <c r="Z275" s="661"/>
      <c r="AA275" s="666"/>
      <c r="AB275" s="667"/>
      <c r="AC275" s="661"/>
      <c r="AD275" s="668"/>
      <c r="AE275" s="661"/>
      <c r="AF275" s="666"/>
      <c r="AG275" s="667"/>
      <c r="AH275" s="652"/>
      <c r="AI275" s="668"/>
      <c r="AJ275" s="661"/>
      <c r="AK275" s="666"/>
      <c r="AL275" s="652"/>
      <c r="AM275" s="668"/>
      <c r="AN275" s="326"/>
      <c r="AO275" s="326"/>
      <c r="AP275" s="326"/>
      <c r="AQ275" s="326"/>
      <c r="AR275" s="326"/>
      <c r="AS275" s="326"/>
      <c r="AT275" s="326"/>
      <c r="AU275" s="326"/>
      <c r="AV275" s="326"/>
      <c r="AW275" s="326"/>
      <c r="AX275" s="326"/>
      <c r="AY275" s="204"/>
    </row>
    <row r="276" spans="1:51" ht="33.75" customHeight="1">
      <c r="A276" s="207"/>
      <c r="B276" s="1075"/>
      <c r="C276" s="1078"/>
      <c r="D276" s="208" t="s">
        <v>7</v>
      </c>
      <c r="E276" s="232"/>
      <c r="F276" s="232"/>
      <c r="G276" s="239"/>
      <c r="H276" s="428"/>
      <c r="I276" s="428"/>
      <c r="J276" s="429"/>
      <c r="K276" s="428"/>
      <c r="L276" s="428"/>
      <c r="M276" s="428"/>
      <c r="N276" s="428"/>
      <c r="O276" s="428"/>
      <c r="P276" s="437"/>
      <c r="Q276" s="513"/>
      <c r="R276" s="513"/>
      <c r="S276" s="513"/>
      <c r="T276" s="513"/>
      <c r="U276" s="513"/>
      <c r="V276" s="513"/>
      <c r="W276" s="513"/>
      <c r="X276" s="513"/>
      <c r="Y276" s="513"/>
      <c r="Z276" s="661"/>
      <c r="AA276" s="666"/>
      <c r="AB276" s="667"/>
      <c r="AC276" s="661"/>
      <c r="AD276" s="668"/>
      <c r="AE276" s="661"/>
      <c r="AF276" s="666"/>
      <c r="AG276" s="667"/>
      <c r="AH276" s="652"/>
      <c r="AI276" s="668"/>
      <c r="AJ276" s="661"/>
      <c r="AK276" s="666"/>
      <c r="AL276" s="652"/>
      <c r="AM276" s="668"/>
      <c r="AN276" s="326"/>
      <c r="AO276" s="326"/>
      <c r="AP276" s="326"/>
      <c r="AQ276" s="326"/>
      <c r="AR276" s="326"/>
      <c r="AS276" s="326"/>
      <c r="AT276" s="326"/>
      <c r="AU276" s="326"/>
      <c r="AV276" s="326"/>
      <c r="AW276" s="326"/>
      <c r="AX276" s="326"/>
      <c r="AY276" s="204"/>
    </row>
    <row r="277" spans="1:51" ht="15.6">
      <c r="A277" s="202" t="s">
        <v>273</v>
      </c>
      <c r="B277" s="1073" t="s">
        <v>297</v>
      </c>
      <c r="C277" s="1076" t="s">
        <v>281</v>
      </c>
      <c r="D277" s="907" t="s">
        <v>5</v>
      </c>
      <c r="E277" s="270">
        <f>SUM(H277,K277,N277,Q277,T277,W277,Z277,AE277,AJ277,AN277,AR277,AV277)</f>
        <v>250</v>
      </c>
      <c r="F277" s="270">
        <f>SUM(I277,L277,O277,R277,U277,X277,AC277,AH277,AL277,AP277,AT277,AW277)</f>
        <v>248.3</v>
      </c>
      <c r="G277" s="276">
        <f>SUM(F277/E277*100)</f>
        <v>99.320000000000007</v>
      </c>
      <c r="H277" s="428"/>
      <c r="I277" s="428"/>
      <c r="J277" s="429"/>
      <c r="K277" s="428"/>
      <c r="L277" s="428"/>
      <c r="M277" s="428"/>
      <c r="N277" s="428"/>
      <c r="O277" s="428"/>
      <c r="P277" s="437"/>
      <c r="Q277" s="513"/>
      <c r="R277" s="513"/>
      <c r="S277" s="513"/>
      <c r="T277" s="513"/>
      <c r="U277" s="513"/>
      <c r="V277" s="513"/>
      <c r="W277" s="513"/>
      <c r="X277" s="513"/>
      <c r="Y277" s="513"/>
      <c r="Z277" s="661"/>
      <c r="AA277" s="666"/>
      <c r="AB277" s="667"/>
      <c r="AC277" s="661"/>
      <c r="AD277" s="668"/>
      <c r="AE277" s="661"/>
      <c r="AF277" s="666"/>
      <c r="AG277" s="667"/>
      <c r="AH277" s="661"/>
      <c r="AI277" s="661" t="e">
        <f>SUM(AH277/AE277*100)</f>
        <v>#DIV/0!</v>
      </c>
      <c r="AJ277" s="775">
        <v>250</v>
      </c>
      <c r="AK277" s="646"/>
      <c r="AL277" s="660">
        <v>248.3</v>
      </c>
      <c r="AM277" s="943">
        <f>SUM(AL277/AJ277*100)</f>
        <v>99.320000000000007</v>
      </c>
      <c r="AN277" s="882"/>
      <c r="AO277" s="326"/>
      <c r="AP277" s="326"/>
      <c r="AQ277" s="326"/>
      <c r="AR277" s="326"/>
      <c r="AS277" s="326"/>
      <c r="AT277" s="326"/>
      <c r="AU277" s="326" t="e">
        <f>SUM(AT277/AR277*100)</f>
        <v>#DIV/0!</v>
      </c>
      <c r="AV277" s="326"/>
      <c r="AW277" s="326"/>
      <c r="AX277" s="326"/>
      <c r="AY277" s="908"/>
    </row>
    <row r="278" spans="1:51" ht="27" customHeight="1">
      <c r="A278" s="202"/>
      <c r="B278" s="1074"/>
      <c r="C278" s="1077"/>
      <c r="D278" s="203" t="s">
        <v>1</v>
      </c>
      <c r="E278" s="270"/>
      <c r="F278" s="270"/>
      <c r="G278" s="276"/>
      <c r="H278" s="428"/>
      <c r="I278" s="428"/>
      <c r="J278" s="429"/>
      <c r="K278" s="428"/>
      <c r="L278" s="428"/>
      <c r="M278" s="428"/>
      <c r="N278" s="428"/>
      <c r="O278" s="428"/>
      <c r="P278" s="437"/>
      <c r="Q278" s="513"/>
      <c r="R278" s="513"/>
      <c r="S278" s="513"/>
      <c r="T278" s="513"/>
      <c r="U278" s="513"/>
      <c r="V278" s="513"/>
      <c r="W278" s="513"/>
      <c r="X278" s="513"/>
      <c r="Y278" s="513"/>
      <c r="Z278" s="661"/>
      <c r="AA278" s="666"/>
      <c r="AB278" s="667"/>
      <c r="AC278" s="661"/>
      <c r="AD278" s="668"/>
      <c r="AE278" s="661"/>
      <c r="AF278" s="666"/>
      <c r="AG278" s="667"/>
      <c r="AH278" s="661"/>
      <c r="AI278" s="661"/>
      <c r="AJ278" s="775"/>
      <c r="AK278" s="646"/>
      <c r="AL278" s="660"/>
      <c r="AM278" s="943"/>
      <c r="AN278" s="882"/>
      <c r="AO278" s="326"/>
      <c r="AP278" s="326"/>
      <c r="AQ278" s="326"/>
      <c r="AR278" s="326"/>
      <c r="AS278" s="326"/>
      <c r="AT278" s="326"/>
      <c r="AU278" s="326"/>
      <c r="AV278" s="326"/>
      <c r="AW278" s="326"/>
      <c r="AX278" s="326"/>
      <c r="AY278" s="908"/>
    </row>
    <row r="279" spans="1:51" ht="33.75" customHeight="1">
      <c r="A279" s="202"/>
      <c r="B279" s="1074"/>
      <c r="C279" s="1077"/>
      <c r="D279" s="205" t="s">
        <v>357</v>
      </c>
      <c r="E279" s="270"/>
      <c r="F279" s="270"/>
      <c r="G279" s="276"/>
      <c r="H279" s="428"/>
      <c r="I279" s="428"/>
      <c r="J279" s="429"/>
      <c r="K279" s="428"/>
      <c r="L279" s="428"/>
      <c r="M279" s="428"/>
      <c r="N279" s="428"/>
      <c r="O279" s="428"/>
      <c r="P279" s="437"/>
      <c r="Q279" s="513"/>
      <c r="R279" s="513"/>
      <c r="S279" s="513"/>
      <c r="T279" s="513"/>
      <c r="U279" s="513"/>
      <c r="V279" s="513"/>
      <c r="W279" s="513"/>
      <c r="X279" s="513"/>
      <c r="Y279" s="513"/>
      <c r="Z279" s="661"/>
      <c r="AA279" s="666"/>
      <c r="AB279" s="667"/>
      <c r="AC279" s="661"/>
      <c r="AD279" s="668"/>
      <c r="AE279" s="661"/>
      <c r="AF279" s="666"/>
      <c r="AG279" s="667"/>
      <c r="AH279" s="661"/>
      <c r="AI279" s="661"/>
      <c r="AJ279" s="775"/>
      <c r="AK279" s="646"/>
      <c r="AL279" s="660"/>
      <c r="AM279" s="943"/>
      <c r="AN279" s="882"/>
      <c r="AO279" s="326"/>
      <c r="AP279" s="326"/>
      <c r="AQ279" s="326"/>
      <c r="AR279" s="326"/>
      <c r="AS279" s="326"/>
      <c r="AT279" s="326"/>
      <c r="AU279" s="326"/>
      <c r="AV279" s="326"/>
      <c r="AW279" s="326"/>
      <c r="AX279" s="326"/>
      <c r="AY279" s="908"/>
    </row>
    <row r="280" spans="1:51" ht="15.6">
      <c r="A280" s="202"/>
      <c r="B280" s="1074"/>
      <c r="C280" s="1077"/>
      <c r="D280" s="906" t="s">
        <v>251</v>
      </c>
      <c r="E280" s="270">
        <f>SUM(H280,K280,N280,Q280,T280,W280,Z280,AE280,AJ280,AN280,AR280,AV280)</f>
        <v>250</v>
      </c>
      <c r="F280" s="270">
        <f>SUM(I280,L280,O280,R280,U280,X280,AC280,AH280,AL280,AP280,AT280,AW280)</f>
        <v>248.3</v>
      </c>
      <c r="G280" s="276">
        <f>SUM(F280/E280*100)</f>
        <v>99.320000000000007</v>
      </c>
      <c r="H280" s="428"/>
      <c r="I280" s="428"/>
      <c r="J280" s="429"/>
      <c r="K280" s="428"/>
      <c r="L280" s="428"/>
      <c r="M280" s="428"/>
      <c r="N280" s="428"/>
      <c r="O280" s="428"/>
      <c r="P280" s="437"/>
      <c r="Q280" s="513"/>
      <c r="R280" s="513"/>
      <c r="S280" s="513"/>
      <c r="T280" s="513"/>
      <c r="U280" s="513"/>
      <c r="V280" s="513"/>
      <c r="W280" s="513"/>
      <c r="X280" s="513"/>
      <c r="Y280" s="513"/>
      <c r="Z280" s="661"/>
      <c r="AA280" s="666"/>
      <c r="AB280" s="667"/>
      <c r="AC280" s="661"/>
      <c r="AD280" s="668"/>
      <c r="AE280" s="661"/>
      <c r="AF280" s="666"/>
      <c r="AG280" s="667"/>
      <c r="AH280" s="661"/>
      <c r="AI280" s="661" t="e">
        <f t="shared" ref="AI280:AI281" si="44">SUM(AH280/AE280*100)</f>
        <v>#DIV/0!</v>
      </c>
      <c r="AJ280" s="775">
        <v>250</v>
      </c>
      <c r="AK280" s="646"/>
      <c r="AL280" s="660">
        <v>248.3</v>
      </c>
      <c r="AM280" s="943">
        <f>SUM(AL280/AJ280*100)</f>
        <v>99.320000000000007</v>
      </c>
      <c r="AN280" s="883"/>
      <c r="AO280" s="326"/>
      <c r="AP280" s="326"/>
      <c r="AQ280" s="326"/>
      <c r="AR280" s="326"/>
      <c r="AS280" s="326"/>
      <c r="AT280" s="326"/>
      <c r="AU280" s="326" t="e">
        <f>SUM(AT280/AR280*100)</f>
        <v>#DIV/0!</v>
      </c>
      <c r="AV280" s="326"/>
      <c r="AW280" s="326"/>
      <c r="AX280" s="326"/>
      <c r="AY280" s="908"/>
    </row>
    <row r="281" spans="1:51" ht="33.75" customHeight="1">
      <c r="A281" s="202"/>
      <c r="B281" s="1074"/>
      <c r="C281" s="1077"/>
      <c r="D281" s="906" t="s">
        <v>259</v>
      </c>
      <c r="E281" s="268">
        <f>SUM(H281,K281,N281,Q281,T281,W281,Z281,AE281,AJ281,AN281,AR281,AV281)</f>
        <v>0</v>
      </c>
      <c r="F281" s="270">
        <f>SUM(I281,L281,O281,R281,U281,X281,AC281,AH281,AL281,AP281,AT281,AW281)</f>
        <v>0</v>
      </c>
      <c r="G281" s="276" t="e">
        <f>SUM(F281/E281*100)</f>
        <v>#DIV/0!</v>
      </c>
      <c r="H281" s="428"/>
      <c r="I281" s="428"/>
      <c r="J281" s="429"/>
      <c r="K281" s="428"/>
      <c r="L281" s="428"/>
      <c r="M281" s="428"/>
      <c r="N281" s="428"/>
      <c r="O281" s="428"/>
      <c r="P281" s="437"/>
      <c r="Q281" s="513"/>
      <c r="R281" s="513"/>
      <c r="S281" s="513"/>
      <c r="T281" s="513"/>
      <c r="U281" s="513"/>
      <c r="V281" s="513"/>
      <c r="W281" s="513"/>
      <c r="X281" s="513"/>
      <c r="Y281" s="513"/>
      <c r="Z281" s="661"/>
      <c r="AA281" s="666"/>
      <c r="AB281" s="667"/>
      <c r="AC281" s="661"/>
      <c r="AD281" s="668"/>
      <c r="AE281" s="661"/>
      <c r="AF281" s="666"/>
      <c r="AG281" s="667"/>
      <c r="AH281" s="661"/>
      <c r="AI281" s="661" t="e">
        <f t="shared" si="44"/>
        <v>#DIV/0!</v>
      </c>
      <c r="AJ281" s="692">
        <v>0</v>
      </c>
      <c r="AK281" s="666"/>
      <c r="AL281" s="661"/>
      <c r="AM281" s="668"/>
      <c r="AN281" s="326">
        <v>0</v>
      </c>
      <c r="AO281" s="326"/>
      <c r="AP281" s="326"/>
      <c r="AQ281" s="326"/>
      <c r="AR281" s="326"/>
      <c r="AS281" s="326"/>
      <c r="AT281" s="326"/>
      <c r="AU281" s="326"/>
      <c r="AV281" s="326"/>
      <c r="AW281" s="326"/>
      <c r="AX281" s="326"/>
      <c r="AY281" s="908"/>
    </row>
    <row r="282" spans="1:51" ht="15.6">
      <c r="A282" s="202"/>
      <c r="B282" s="1074"/>
      <c r="C282" s="1077"/>
      <c r="D282" s="906" t="s">
        <v>252</v>
      </c>
      <c r="E282" s="232"/>
      <c r="F282" s="232"/>
      <c r="G282" s="239"/>
      <c r="H282" s="428"/>
      <c r="I282" s="428"/>
      <c r="J282" s="429"/>
      <c r="K282" s="428"/>
      <c r="L282" s="428"/>
      <c r="M282" s="428"/>
      <c r="N282" s="428"/>
      <c r="O282" s="428"/>
      <c r="P282" s="437"/>
      <c r="Q282" s="513"/>
      <c r="R282" s="513"/>
      <c r="S282" s="513"/>
      <c r="T282" s="513"/>
      <c r="U282" s="513"/>
      <c r="V282" s="513"/>
      <c r="W282" s="513"/>
      <c r="X282" s="513"/>
      <c r="Y282" s="513"/>
      <c r="Z282" s="661"/>
      <c r="AA282" s="666"/>
      <c r="AB282" s="667"/>
      <c r="AC282" s="661"/>
      <c r="AD282" s="668"/>
      <c r="AE282" s="661"/>
      <c r="AF282" s="666"/>
      <c r="AG282" s="667"/>
      <c r="AH282" s="652"/>
      <c r="AI282" s="668"/>
      <c r="AJ282" s="661"/>
      <c r="AK282" s="666"/>
      <c r="AL282" s="652"/>
      <c r="AM282" s="668"/>
      <c r="AN282" s="326"/>
      <c r="AO282" s="326"/>
      <c r="AP282" s="326"/>
      <c r="AQ282" s="326"/>
      <c r="AR282" s="326"/>
      <c r="AS282" s="326"/>
      <c r="AT282" s="326"/>
      <c r="AU282" s="326"/>
      <c r="AV282" s="326"/>
      <c r="AW282" s="326"/>
      <c r="AX282" s="326"/>
      <c r="AY282" s="908"/>
    </row>
    <row r="283" spans="1:51" ht="33.75" customHeight="1">
      <c r="A283" s="207"/>
      <c r="B283" s="1075"/>
      <c r="C283" s="1078"/>
      <c r="D283" s="208" t="s">
        <v>7</v>
      </c>
      <c r="E283" s="232"/>
      <c r="F283" s="232"/>
      <c r="G283" s="239"/>
      <c r="H283" s="428"/>
      <c r="I283" s="428"/>
      <c r="J283" s="429"/>
      <c r="K283" s="428"/>
      <c r="L283" s="428"/>
      <c r="M283" s="428"/>
      <c r="N283" s="428"/>
      <c r="O283" s="428"/>
      <c r="P283" s="437"/>
      <c r="Q283" s="513"/>
      <c r="R283" s="513"/>
      <c r="S283" s="513"/>
      <c r="T283" s="513"/>
      <c r="U283" s="513"/>
      <c r="V283" s="513"/>
      <c r="W283" s="513"/>
      <c r="X283" s="513"/>
      <c r="Y283" s="513"/>
      <c r="Z283" s="661"/>
      <c r="AA283" s="666"/>
      <c r="AB283" s="667"/>
      <c r="AC283" s="661"/>
      <c r="AD283" s="668"/>
      <c r="AE283" s="661"/>
      <c r="AF283" s="666"/>
      <c r="AG283" s="667"/>
      <c r="AH283" s="652"/>
      <c r="AI283" s="668"/>
      <c r="AJ283" s="661"/>
      <c r="AK283" s="666"/>
      <c r="AL283" s="652"/>
      <c r="AM283" s="668"/>
      <c r="AN283" s="326"/>
      <c r="AO283" s="326"/>
      <c r="AP283" s="326"/>
      <c r="AQ283" s="326"/>
      <c r="AR283" s="326"/>
      <c r="AS283" s="326"/>
      <c r="AT283" s="326"/>
      <c r="AU283" s="326"/>
      <c r="AV283" s="326"/>
      <c r="AW283" s="326"/>
      <c r="AX283" s="326"/>
      <c r="AY283" s="908"/>
    </row>
    <row r="284" spans="1:51" ht="15.6">
      <c r="A284" s="912" t="s">
        <v>427</v>
      </c>
      <c r="B284" s="1073" t="s">
        <v>428</v>
      </c>
      <c r="C284" s="1076" t="s">
        <v>429</v>
      </c>
      <c r="D284" s="201" t="s">
        <v>5</v>
      </c>
      <c r="E284" s="270">
        <f>SUM(H284,K284,N284,Q284,T284,W284,Z284,AE284,AJ284,AN284,AR284,AV284)</f>
        <v>150</v>
      </c>
      <c r="F284" s="270">
        <f>SUM(I284,L284,O284,R284,U284,X284,AC284,AH284,AL284,AP284,AT284,AW284)</f>
        <v>106.2</v>
      </c>
      <c r="G284" s="276">
        <f>SUM(F284/E284*100)</f>
        <v>70.800000000000011</v>
      </c>
      <c r="H284" s="428"/>
      <c r="I284" s="428"/>
      <c r="J284" s="429"/>
      <c r="K284" s="428"/>
      <c r="L284" s="428"/>
      <c r="M284" s="428"/>
      <c r="N284" s="875">
        <v>65.099999999999994</v>
      </c>
      <c r="O284" s="875">
        <v>65.099999999999994</v>
      </c>
      <c r="P284" s="437">
        <f>SUM(O284/N284*100)</f>
        <v>100</v>
      </c>
      <c r="Q284" s="513"/>
      <c r="R284" s="513"/>
      <c r="S284" s="513"/>
      <c r="T284" s="513"/>
      <c r="U284" s="513"/>
      <c r="V284" s="513"/>
      <c r="W284" s="513"/>
      <c r="X284" s="513"/>
      <c r="Y284" s="513"/>
      <c r="Z284" s="661"/>
      <c r="AA284" s="666"/>
      <c r="AB284" s="667"/>
      <c r="AC284" s="661"/>
      <c r="AD284" s="668"/>
      <c r="AE284" s="661"/>
      <c r="AF284" s="666"/>
      <c r="AG284" s="667"/>
      <c r="AH284" s="661"/>
      <c r="AI284" s="661" t="e">
        <f>SUM(AH284/AE284*100)</f>
        <v>#DIV/0!</v>
      </c>
      <c r="AJ284" s="660">
        <v>41.1</v>
      </c>
      <c r="AK284" s="646"/>
      <c r="AL284" s="959">
        <v>25.7</v>
      </c>
      <c r="AM284" s="943">
        <f>SUM(AL284/AJ284*100)</f>
        <v>62.530413625304135</v>
      </c>
      <c r="AN284" s="327">
        <v>0</v>
      </c>
      <c r="AO284" s="326"/>
      <c r="AP284" s="326">
        <v>15.4</v>
      </c>
      <c r="AQ284" s="326" t="e">
        <f>SUM(AP284/AN284*100)</f>
        <v>#DIV/0!</v>
      </c>
      <c r="AR284" s="326"/>
      <c r="AS284" s="326"/>
      <c r="AT284" s="326"/>
      <c r="AU284" s="326" t="e">
        <f>SUM(AT284/AR284*100)</f>
        <v>#DIV/0!</v>
      </c>
      <c r="AV284" s="326">
        <v>43.8</v>
      </c>
      <c r="AW284" s="326"/>
      <c r="AX284" s="327">
        <f>SUM(AW284/AV284*100)</f>
        <v>0</v>
      </c>
      <c r="AY284" s="204"/>
    </row>
    <row r="285" spans="1:51" ht="25.5" customHeight="1">
      <c r="A285" s="202"/>
      <c r="B285" s="1074"/>
      <c r="C285" s="1077"/>
      <c r="D285" s="203" t="s">
        <v>1</v>
      </c>
      <c r="E285" s="270"/>
      <c r="F285" s="270"/>
      <c r="G285" s="276"/>
      <c r="H285" s="428"/>
      <c r="I285" s="428"/>
      <c r="J285" s="429"/>
      <c r="K285" s="428"/>
      <c r="L285" s="428"/>
      <c r="M285" s="428"/>
      <c r="N285" s="875"/>
      <c r="O285" s="875"/>
      <c r="P285" s="437"/>
      <c r="Q285" s="513"/>
      <c r="R285" s="513"/>
      <c r="S285" s="513"/>
      <c r="T285" s="513"/>
      <c r="U285" s="513"/>
      <c r="V285" s="513"/>
      <c r="W285" s="513"/>
      <c r="X285" s="513"/>
      <c r="Y285" s="513"/>
      <c r="Z285" s="661"/>
      <c r="AA285" s="666"/>
      <c r="AB285" s="667"/>
      <c r="AC285" s="661"/>
      <c r="AD285" s="668"/>
      <c r="AE285" s="661"/>
      <c r="AF285" s="666"/>
      <c r="AG285" s="667"/>
      <c r="AH285" s="661"/>
      <c r="AI285" s="661"/>
      <c r="AJ285" s="660"/>
      <c r="AK285" s="646"/>
      <c r="AL285" s="960"/>
      <c r="AM285" s="943"/>
      <c r="AN285" s="327"/>
      <c r="AO285" s="326"/>
      <c r="AP285" s="326"/>
      <c r="AQ285" s="326"/>
      <c r="AR285" s="326"/>
      <c r="AS285" s="326"/>
      <c r="AT285" s="326"/>
      <c r="AU285" s="326"/>
      <c r="AV285" s="326"/>
      <c r="AW285" s="326"/>
      <c r="AX285" s="327"/>
      <c r="AY285" s="204"/>
    </row>
    <row r="286" spans="1:51" ht="33.75" customHeight="1">
      <c r="A286" s="202"/>
      <c r="B286" s="1074"/>
      <c r="C286" s="1077"/>
      <c r="D286" s="205" t="s">
        <v>357</v>
      </c>
      <c r="E286" s="270"/>
      <c r="F286" s="270"/>
      <c r="G286" s="276"/>
      <c r="H286" s="428"/>
      <c r="I286" s="428"/>
      <c r="J286" s="429"/>
      <c r="K286" s="428"/>
      <c r="L286" s="428"/>
      <c r="M286" s="428"/>
      <c r="N286" s="875"/>
      <c r="O286" s="875"/>
      <c r="P286" s="437"/>
      <c r="Q286" s="513"/>
      <c r="R286" s="513"/>
      <c r="S286" s="513"/>
      <c r="T286" s="513"/>
      <c r="U286" s="513"/>
      <c r="V286" s="513"/>
      <c r="W286" s="513"/>
      <c r="X286" s="513"/>
      <c r="Y286" s="513"/>
      <c r="Z286" s="661"/>
      <c r="AA286" s="666"/>
      <c r="AB286" s="667"/>
      <c r="AC286" s="661"/>
      <c r="AD286" s="668"/>
      <c r="AE286" s="661"/>
      <c r="AF286" s="666"/>
      <c r="AG286" s="667"/>
      <c r="AH286" s="661"/>
      <c r="AI286" s="661"/>
      <c r="AJ286" s="660"/>
      <c r="AK286" s="646"/>
      <c r="AL286" s="959"/>
      <c r="AM286" s="943"/>
      <c r="AN286" s="327"/>
      <c r="AO286" s="326"/>
      <c r="AP286" s="326"/>
      <c r="AQ286" s="326"/>
      <c r="AR286" s="326"/>
      <c r="AS286" s="326"/>
      <c r="AT286" s="326"/>
      <c r="AU286" s="326"/>
      <c r="AV286" s="326"/>
      <c r="AW286" s="326"/>
      <c r="AX286" s="327"/>
      <c r="AY286" s="204"/>
    </row>
    <row r="287" spans="1:51" ht="15.6">
      <c r="A287" s="202"/>
      <c r="B287" s="1074"/>
      <c r="C287" s="1077"/>
      <c r="D287" s="206" t="s">
        <v>251</v>
      </c>
      <c r="E287" s="270">
        <f>SUM(H287,K287,N287,Q287,T287,W287,Z287,AE287,AJ287,AN287,AR287,AV287)</f>
        <v>150</v>
      </c>
      <c r="F287" s="270">
        <f>SUM(I287,L287,O287,R287,U287,X287,AC287,AH287,AL287,AP287,AT287,AW287)</f>
        <v>106.2</v>
      </c>
      <c r="G287" s="276">
        <f>SUM(F287/E287*100)</f>
        <v>70.800000000000011</v>
      </c>
      <c r="H287" s="428"/>
      <c r="I287" s="428"/>
      <c r="J287" s="429"/>
      <c r="K287" s="428"/>
      <c r="L287" s="428"/>
      <c r="M287" s="428"/>
      <c r="N287" s="875">
        <v>65.099999999999994</v>
      </c>
      <c r="O287" s="875">
        <v>65.099999999999994</v>
      </c>
      <c r="P287" s="437">
        <f t="shared" ref="P287:P288" si="45">SUM(O287/N287*100)</f>
        <v>100</v>
      </c>
      <c r="Q287" s="513"/>
      <c r="R287" s="513"/>
      <c r="S287" s="513"/>
      <c r="T287" s="513"/>
      <c r="U287" s="513"/>
      <c r="V287" s="513"/>
      <c r="W287" s="513"/>
      <c r="X287" s="513"/>
      <c r="Y287" s="513"/>
      <c r="Z287" s="661"/>
      <c r="AA287" s="666"/>
      <c r="AB287" s="667"/>
      <c r="AC287" s="661"/>
      <c r="AD287" s="668"/>
      <c r="AE287" s="661"/>
      <c r="AF287" s="666"/>
      <c r="AG287" s="667"/>
      <c r="AH287" s="661"/>
      <c r="AI287" s="661" t="e">
        <f t="shared" ref="AI287:AI288" si="46">SUM(AH287/AE287*100)</f>
        <v>#DIV/0!</v>
      </c>
      <c r="AJ287" s="660">
        <v>41.1</v>
      </c>
      <c r="AK287" s="646"/>
      <c r="AL287" s="959">
        <v>25.7</v>
      </c>
      <c r="AM287" s="943">
        <f>SUM(AL287/AJ287*100)</f>
        <v>62.530413625304135</v>
      </c>
      <c r="AN287" s="327">
        <v>0</v>
      </c>
      <c r="AO287" s="326"/>
      <c r="AP287" s="326">
        <v>15.4</v>
      </c>
      <c r="AQ287" s="326" t="e">
        <f>SUM(AP287/AN287*100)</f>
        <v>#DIV/0!</v>
      </c>
      <c r="AR287" s="326"/>
      <c r="AS287" s="326"/>
      <c r="AT287" s="326"/>
      <c r="AU287" s="326" t="e">
        <f>SUM(AT287/AR287*100)</f>
        <v>#DIV/0!</v>
      </c>
      <c r="AV287" s="326">
        <v>43.8</v>
      </c>
      <c r="AW287" s="326"/>
      <c r="AX287" s="327">
        <f t="shared" ref="AX287" si="47">SUM(AW287/AV287*100)</f>
        <v>0</v>
      </c>
      <c r="AY287" s="204"/>
    </row>
    <row r="288" spans="1:51" ht="33.75" customHeight="1">
      <c r="A288" s="202"/>
      <c r="B288" s="1074"/>
      <c r="C288" s="1077"/>
      <c r="D288" s="206" t="s">
        <v>259</v>
      </c>
      <c r="E288" s="268">
        <f>SUM(H288,K288,N288,Q288,T288,W288,Z288,AE288,AJ288,AN288,AR288,AV288)</f>
        <v>0</v>
      </c>
      <c r="F288" s="270">
        <f>SUM(I288,L288,O288,R288,U288,X288,AC288,AH288,AL288,AP288,AT288,AW288)</f>
        <v>0</v>
      </c>
      <c r="G288" s="276" t="e">
        <f>SUM(F288/E288*100)</f>
        <v>#DIV/0!</v>
      </c>
      <c r="H288" s="428"/>
      <c r="I288" s="428"/>
      <c r="J288" s="429"/>
      <c r="K288" s="428"/>
      <c r="L288" s="428"/>
      <c r="M288" s="428"/>
      <c r="N288" s="428">
        <v>0</v>
      </c>
      <c r="O288" s="428">
        <v>0</v>
      </c>
      <c r="P288" s="437" t="e">
        <f t="shared" si="45"/>
        <v>#DIV/0!</v>
      </c>
      <c r="Q288" s="513"/>
      <c r="R288" s="513"/>
      <c r="S288" s="513"/>
      <c r="T288" s="513"/>
      <c r="U288" s="513"/>
      <c r="V288" s="513"/>
      <c r="W288" s="513"/>
      <c r="X288" s="513"/>
      <c r="Y288" s="513"/>
      <c r="Z288" s="661"/>
      <c r="AA288" s="666"/>
      <c r="AB288" s="667"/>
      <c r="AC288" s="661"/>
      <c r="AD288" s="668"/>
      <c r="AE288" s="661"/>
      <c r="AF288" s="666"/>
      <c r="AG288" s="667"/>
      <c r="AH288" s="661"/>
      <c r="AI288" s="661" t="e">
        <f t="shared" si="46"/>
        <v>#DIV/0!</v>
      </c>
      <c r="AJ288" s="661"/>
      <c r="AK288" s="666"/>
      <c r="AL288" s="661"/>
      <c r="AM288" s="668"/>
      <c r="AN288" s="327">
        <v>0</v>
      </c>
      <c r="AO288" s="326"/>
      <c r="AP288" s="326">
        <v>0</v>
      </c>
      <c r="AQ288" s="326" t="e">
        <f>SUM(AP288/AN288*100)</f>
        <v>#DIV/0!</v>
      </c>
      <c r="AR288" s="326"/>
      <c r="AS288" s="326"/>
      <c r="AT288" s="326"/>
      <c r="AU288" s="326"/>
      <c r="AV288" s="326"/>
      <c r="AW288" s="326"/>
      <c r="AX288" s="326"/>
      <c r="AY288" s="204"/>
    </row>
    <row r="289" spans="1:52" ht="15.6">
      <c r="A289" s="202"/>
      <c r="B289" s="1074"/>
      <c r="C289" s="1077"/>
      <c r="D289" s="206" t="s">
        <v>252</v>
      </c>
      <c r="E289" s="232"/>
      <c r="F289" s="232"/>
      <c r="G289" s="239"/>
      <c r="H289" s="428"/>
      <c r="I289" s="428"/>
      <c r="J289" s="429"/>
      <c r="K289" s="428"/>
      <c r="L289" s="428"/>
      <c r="M289" s="428"/>
      <c r="N289" s="428"/>
      <c r="O289" s="428"/>
      <c r="P289" s="437"/>
      <c r="Q289" s="513"/>
      <c r="R289" s="513"/>
      <c r="S289" s="513"/>
      <c r="T289" s="513"/>
      <c r="U289" s="513"/>
      <c r="V289" s="513"/>
      <c r="W289" s="513"/>
      <c r="X289" s="513"/>
      <c r="Y289" s="513"/>
      <c r="Z289" s="661"/>
      <c r="AA289" s="666"/>
      <c r="AB289" s="667"/>
      <c r="AC289" s="661"/>
      <c r="AD289" s="668"/>
      <c r="AE289" s="661"/>
      <c r="AF289" s="666"/>
      <c r="AG289" s="667"/>
      <c r="AH289" s="652"/>
      <c r="AI289" s="668"/>
      <c r="AJ289" s="661"/>
      <c r="AK289" s="666"/>
      <c r="AL289" s="652"/>
      <c r="AM289" s="668"/>
      <c r="AN289" s="326"/>
      <c r="AO289" s="326"/>
      <c r="AP289" s="326"/>
      <c r="AQ289" s="326"/>
      <c r="AR289" s="326"/>
      <c r="AS289" s="326"/>
      <c r="AT289" s="326"/>
      <c r="AU289" s="326"/>
      <c r="AV289" s="326"/>
      <c r="AW289" s="326"/>
      <c r="AX289" s="326"/>
      <c r="AY289" s="204"/>
    </row>
    <row r="290" spans="1:52" ht="33.75" customHeight="1">
      <c r="A290" s="207"/>
      <c r="B290" s="1075"/>
      <c r="C290" s="1078"/>
      <c r="D290" s="208" t="s">
        <v>7</v>
      </c>
      <c r="E290" s="232"/>
      <c r="F290" s="232"/>
      <c r="G290" s="239"/>
      <c r="H290" s="428"/>
      <c r="I290" s="428"/>
      <c r="J290" s="429"/>
      <c r="K290" s="428"/>
      <c r="L290" s="428"/>
      <c r="M290" s="428"/>
      <c r="N290" s="428"/>
      <c r="O290" s="428"/>
      <c r="P290" s="437"/>
      <c r="Q290" s="513"/>
      <c r="R290" s="513"/>
      <c r="S290" s="513"/>
      <c r="T290" s="513"/>
      <c r="U290" s="513"/>
      <c r="V290" s="513"/>
      <c r="W290" s="513"/>
      <c r="X290" s="513"/>
      <c r="Y290" s="513"/>
      <c r="Z290" s="661"/>
      <c r="AA290" s="666"/>
      <c r="AB290" s="667"/>
      <c r="AC290" s="661"/>
      <c r="AD290" s="668"/>
      <c r="AE290" s="661"/>
      <c r="AF290" s="666"/>
      <c r="AG290" s="667"/>
      <c r="AH290" s="652"/>
      <c r="AI290" s="668"/>
      <c r="AJ290" s="661"/>
      <c r="AK290" s="666"/>
      <c r="AL290" s="652"/>
      <c r="AM290" s="668"/>
      <c r="AN290" s="326"/>
      <c r="AO290" s="326"/>
      <c r="AP290" s="326"/>
      <c r="AQ290" s="326"/>
      <c r="AR290" s="326"/>
      <c r="AS290" s="326"/>
      <c r="AT290" s="326"/>
      <c r="AU290" s="326"/>
      <c r="AV290" s="326"/>
      <c r="AW290" s="326"/>
      <c r="AX290" s="326"/>
      <c r="AY290" s="204"/>
    </row>
    <row r="291" spans="1:52" s="178" customFormat="1" ht="15.6">
      <c r="A291" s="210"/>
      <c r="B291" s="1205" t="s">
        <v>340</v>
      </c>
      <c r="C291" s="1088"/>
      <c r="D291" s="211" t="s">
        <v>5</v>
      </c>
      <c r="E291" s="292">
        <f>SUM(E186,E193,E200,E207,E214,E221,E228,E235,E242,E249,E256,E263,E270,E284,E277)</f>
        <v>700.3</v>
      </c>
      <c r="F291" s="292">
        <f>SUM(F186,F193,F200,F207,F214,F221,F228,F235,F242,F249,F256,F263,F270,F284,F277)</f>
        <v>593.20000000000005</v>
      </c>
      <c r="G291" s="890">
        <f>SUM(F291/E291*100)</f>
        <v>84.706554333856928</v>
      </c>
      <c r="H291" s="446">
        <f>SUM(H186,H193,H200,H207,H214,H221,H228,H235,H242,H249,H256,H263,H270,H284)</f>
        <v>0</v>
      </c>
      <c r="I291" s="446">
        <f>SUM(I186,I193,I200,I207,I214,I221,I228,I235,I242,I249,I256,I263,I270,I284)</f>
        <v>0</v>
      </c>
      <c r="J291" s="449" t="e">
        <f>SUM(I291/H291*100)</f>
        <v>#DIV/0!</v>
      </c>
      <c r="K291" s="446">
        <f>SUM(K186,K193,K200,K207,K214,K221,K228,K235,K242,K249,K256,K263,K270,K284)</f>
        <v>39.700000000000003</v>
      </c>
      <c r="L291" s="446">
        <f>SUM(L186,L193,L200,L207,L214,L221,L228,L235,L242,L249,L256,L263,L270,L284)</f>
        <v>39.700000000000003</v>
      </c>
      <c r="M291" s="450">
        <f>SUM(L291/K291*100)</f>
        <v>100</v>
      </c>
      <c r="N291" s="446">
        <f>SUM(N186,N193,N200,N207,N214,N221,N228,N235,N242,N249,N256,N263,N270,N284)</f>
        <v>65.099999999999994</v>
      </c>
      <c r="O291" s="446">
        <f>SUM(O186,O193,O200,O207,O214,O221,O228,O235,O242,O249,O256,O263,O270,O284)</f>
        <v>65.099999999999994</v>
      </c>
      <c r="P291" s="449">
        <f>SUM(O291/N291*100)</f>
        <v>100</v>
      </c>
      <c r="Q291" s="520">
        <f>SUM(Q186,Q193,Q200,Q207,Q214,Q221,Q228,Q235,Q242,Q249,Q256,Q263,Q270,Q284)</f>
        <v>1.2</v>
      </c>
      <c r="R291" s="520">
        <f>SUM(R186,R193,R200,R207,R214,R221,R228,R235,R242,R249,R256,R263,R270,R284)</f>
        <v>1.2</v>
      </c>
      <c r="S291" s="523">
        <f>SUM(R291/Q291*100)</f>
        <v>100</v>
      </c>
      <c r="T291" s="520">
        <f>SUM(T186,T193,T200,T207,T214,T221,T228,T235,T242,T249,T256,T263,T270,T284)</f>
        <v>40</v>
      </c>
      <c r="U291" s="520">
        <f>SUM(U186,U193,U200,U207,U214,U221,U228,U235,U242,U249,U256,U263,U270,U284)</f>
        <v>40</v>
      </c>
      <c r="V291" s="523">
        <f>SUM(U291/T291*100)</f>
        <v>100</v>
      </c>
      <c r="W291" s="520">
        <f>SUM(W186,W193,W200,W207,W214,W221,W228,W235,W242,W249,W256,W263,W270,W284)</f>
        <v>0</v>
      </c>
      <c r="X291" s="520">
        <f>SUM(X186,X193,X200,X207,X214,X221,X228,X235,X242,X249,X256,X263,X270,X284)</f>
        <v>0</v>
      </c>
      <c r="Y291" s="523" t="e">
        <f>SUM(X291/W291*100)</f>
        <v>#DIV/0!</v>
      </c>
      <c r="Z291" s="698">
        <f>SUM(Z186,Z193,Z200,Z207,Z214,Z221,Z228,Z235,Z242,Z249,Z256,Z263,Z270,Z284)</f>
        <v>113</v>
      </c>
      <c r="AA291" s="678"/>
      <c r="AB291" s="679"/>
      <c r="AC291" s="698">
        <f>SUM(AC186,AC193,AC200,AC207,AC214,AC221,AC228,AC235,AC242,AC249,AC256,AC263,AC270,AC284)</f>
        <v>113</v>
      </c>
      <c r="AD291" s="701">
        <f>SUM(AC291/Z291*100)</f>
        <v>100</v>
      </c>
      <c r="AE291" s="698">
        <f>SUM(AE186,AE193,AE200,AE207,AE214,AE221,AE228,AE235,AE242,AE249,AE256,AE263,AE270,AE284)</f>
        <v>0</v>
      </c>
      <c r="AF291" s="678"/>
      <c r="AG291" s="679"/>
      <c r="AH291" s="698">
        <f>SUM(AH186,AH193,AH200,AH207,AH214,AH221,AH228,AH235,AH242,AH249,AH256,AH263,AH270,AH284)</f>
        <v>0</v>
      </c>
      <c r="AI291" s="701" t="e">
        <f>SUM(AH291/AE291*100)</f>
        <v>#DIV/0!</v>
      </c>
      <c r="AJ291" s="702">
        <f>SUM(AJ186,AJ193,AJ200,AJ207,AJ214,AJ221,AJ228,AJ235,AJ242,AJ249,AJ256,AJ263,AJ270,AJ284,AJ277)</f>
        <v>291.10000000000002</v>
      </c>
      <c r="AK291" s="703"/>
      <c r="AL291" s="702">
        <f>SUM(AL186,AL193,AL200,AL207,AL214,AL221,AL228,AL235,AL242,AL249,AL256,AL263,AL270,AL284)</f>
        <v>25.7</v>
      </c>
      <c r="AM291" s="701">
        <f>SUM(AL291/AJ291*100)</f>
        <v>8.8285812435589133</v>
      </c>
      <c r="AN291" s="334">
        <f>SUM(AN186,AN193,AN200,AN207,AN214,AN221,AN228,AN235,AN242,AN249,AN256,AN263,AN270,AN284)</f>
        <v>44.8</v>
      </c>
      <c r="AO291" s="332"/>
      <c r="AP291" s="334">
        <f>SUM(AP186,AP193,AP200,AP207,AP214,AP221,AP228,AP235,AP242,AP249,AP256,AP263,AP270,AP284)</f>
        <v>60.199999999999996</v>
      </c>
      <c r="AQ291" s="340">
        <f>SUM(AP291/AN291*100)</f>
        <v>134.375</v>
      </c>
      <c r="AR291" s="341">
        <f>SUM(AR186,AR193,AR200,AR207,AR214,AR221,AR228,AR235,AR242,AR249,AR256,AR263,AR270,AR284)</f>
        <v>0</v>
      </c>
      <c r="AS291" s="332"/>
      <c r="AT291" s="334">
        <f>SUM(AT186,AT193,AT200,AT207,AT214,AT221,AT228,AT235,AT242,AT249,AT256,AT263,AT270,AT284)</f>
        <v>0</v>
      </c>
      <c r="AU291" s="340" t="e">
        <f>SUM(AT291/AR291*100)</f>
        <v>#DIV/0!</v>
      </c>
      <c r="AV291" s="811">
        <f>SUM(AV186,AV193,AV200,AV207,AV214,AV221,AV228,AV235,AV242,AV249,AV256,AV263,AV270,AV284)</f>
        <v>105.4</v>
      </c>
      <c r="AW291" s="334">
        <f>SUM(AW186,AW193,AW200,AW207,AW214,AW221,AW228,AW235,AW242,AW249,AW256,AW263,AW270,AW284)</f>
        <v>0</v>
      </c>
      <c r="AX291" s="810">
        <f>SUM(AW291/AV291*100)</f>
        <v>0</v>
      </c>
      <c r="AY291" s="212"/>
    </row>
    <row r="292" spans="1:52" s="178" customFormat="1" ht="24.75" customHeight="1">
      <c r="A292" s="210"/>
      <c r="B292" s="1206"/>
      <c r="C292" s="1089"/>
      <c r="D292" s="213" t="s">
        <v>1</v>
      </c>
      <c r="E292" s="292"/>
      <c r="F292" s="292"/>
      <c r="G292" s="890"/>
      <c r="H292" s="448"/>
      <c r="I292" s="448"/>
      <c r="J292" s="449"/>
      <c r="K292" s="448"/>
      <c r="L292" s="448"/>
      <c r="M292" s="450"/>
      <c r="N292" s="448"/>
      <c r="O292" s="448"/>
      <c r="P292" s="449"/>
      <c r="Q292" s="524"/>
      <c r="R292" s="524"/>
      <c r="S292" s="523"/>
      <c r="T292" s="524"/>
      <c r="U292" s="524"/>
      <c r="V292" s="523"/>
      <c r="W292" s="524"/>
      <c r="X292" s="524"/>
      <c r="Y292" s="523"/>
      <c r="Z292" s="704"/>
      <c r="AA292" s="678"/>
      <c r="AB292" s="679"/>
      <c r="AC292" s="704"/>
      <c r="AD292" s="701"/>
      <c r="AE292" s="704"/>
      <c r="AF292" s="678"/>
      <c r="AG292" s="679"/>
      <c r="AH292" s="704"/>
      <c r="AI292" s="701"/>
      <c r="AJ292" s="702"/>
      <c r="AK292" s="703"/>
      <c r="AL292" s="702"/>
      <c r="AM292" s="701"/>
      <c r="AN292" s="338"/>
      <c r="AO292" s="332"/>
      <c r="AP292" s="338"/>
      <c r="AQ292" s="340"/>
      <c r="AR292" s="341"/>
      <c r="AS292" s="332"/>
      <c r="AT292" s="338"/>
      <c r="AU292" s="340"/>
      <c r="AV292" s="811"/>
      <c r="AW292" s="338"/>
      <c r="AX292" s="810"/>
      <c r="AY292" s="212"/>
    </row>
    <row r="293" spans="1:52" s="178" customFormat="1" ht="33.75" customHeight="1">
      <c r="A293" s="210"/>
      <c r="B293" s="1206"/>
      <c r="C293" s="1089"/>
      <c r="D293" s="214" t="s">
        <v>357</v>
      </c>
      <c r="E293" s="292"/>
      <c r="F293" s="292"/>
      <c r="G293" s="890"/>
      <c r="H293" s="448"/>
      <c r="I293" s="448"/>
      <c r="J293" s="449"/>
      <c r="K293" s="448"/>
      <c r="L293" s="448"/>
      <c r="M293" s="450"/>
      <c r="N293" s="448"/>
      <c r="O293" s="448"/>
      <c r="P293" s="449"/>
      <c r="Q293" s="524"/>
      <c r="R293" s="524"/>
      <c r="S293" s="523"/>
      <c r="T293" s="524"/>
      <c r="U293" s="524"/>
      <c r="V293" s="523"/>
      <c r="W293" s="524"/>
      <c r="X293" s="524"/>
      <c r="Y293" s="523"/>
      <c r="Z293" s="704"/>
      <c r="AA293" s="678"/>
      <c r="AB293" s="679"/>
      <c r="AC293" s="704"/>
      <c r="AD293" s="701"/>
      <c r="AE293" s="704"/>
      <c r="AF293" s="678"/>
      <c r="AG293" s="679"/>
      <c r="AH293" s="704"/>
      <c r="AI293" s="701"/>
      <c r="AJ293" s="702"/>
      <c r="AK293" s="703"/>
      <c r="AL293" s="702"/>
      <c r="AM293" s="701"/>
      <c r="AN293" s="338"/>
      <c r="AO293" s="332"/>
      <c r="AP293" s="338"/>
      <c r="AQ293" s="340"/>
      <c r="AR293" s="341"/>
      <c r="AS293" s="332"/>
      <c r="AT293" s="338"/>
      <c r="AU293" s="340"/>
      <c r="AV293" s="811"/>
      <c r="AW293" s="338"/>
      <c r="AX293" s="810"/>
      <c r="AY293" s="212"/>
    </row>
    <row r="294" spans="1:52" s="178" customFormat="1" ht="15.6">
      <c r="A294" s="210"/>
      <c r="B294" s="1206"/>
      <c r="C294" s="1089"/>
      <c r="D294" s="215" t="s">
        <v>251</v>
      </c>
      <c r="E294" s="292">
        <f t="shared" ref="E294:E295" si="48">SUM(E189,E196,E203,E210,E217,E224,E231,E238,E245,E252,E259,E266,E273,E287,E280)</f>
        <v>700.3</v>
      </c>
      <c r="F294" s="292">
        <f t="shared" ref="F294:F295" si="49">SUM(F189,F196,F203,F210,F217,F224,F231,F238,F245,F252,F259,F266,F273,F287,F280)</f>
        <v>593.20000000000005</v>
      </c>
      <c r="G294" s="890">
        <f>SUM(F294/E294*100)</f>
        <v>84.706554333856928</v>
      </c>
      <c r="H294" s="446">
        <f>SUM(H189,H196,H203,H210,H217,H224,H231,H238,H245,H252,H259,H266,H273,H287)</f>
        <v>0</v>
      </c>
      <c r="I294" s="446">
        <f>SUM(I189,I196,I203,I210,I217,I224,I231,I238,I245,I252,I259,I266,I273,I287)</f>
        <v>0</v>
      </c>
      <c r="J294" s="449" t="e">
        <f>SUM(I294/H294*100)</f>
        <v>#DIV/0!</v>
      </c>
      <c r="K294" s="446">
        <f>SUM(K189,K196,K203,K210,K217,K224,K231,K238,K245,K252,K259,K266,K273,K287)</f>
        <v>39.700000000000003</v>
      </c>
      <c r="L294" s="446">
        <f>SUM(L189,L196,L203,L210,L217,L224,L231,L238,L245,L252,L259,L266,L273,L287)</f>
        <v>39.700000000000003</v>
      </c>
      <c r="M294" s="450">
        <f>SUM(L294/K294*100)</f>
        <v>100</v>
      </c>
      <c r="N294" s="446">
        <f>SUM(N189,N196,N203,N210,N217,N224,N231,N238,N245,N252,N259,N266,N273,N287)</f>
        <v>65.099999999999994</v>
      </c>
      <c r="O294" s="446">
        <f>SUM(O189,O196,O203,O210,O217,O224,O231,O238,O245,O252,O259,O266,O273,O287)</f>
        <v>65.099999999999994</v>
      </c>
      <c r="P294" s="449">
        <f>SUM(O294/N294*100)</f>
        <v>100</v>
      </c>
      <c r="Q294" s="520">
        <f>SUM(Q189,Q196,Q203,Q210,Q217,Q224,Q231,Q238,Q245,Q252,Q259,Q266,Q273,Q287)</f>
        <v>1.2</v>
      </c>
      <c r="R294" s="520">
        <f>SUM(R189,R196,R203,R210,R217,R224,R231,R238,R245,R252,R259,R266,R273,R287)</f>
        <v>1.2</v>
      </c>
      <c r="S294" s="523">
        <f>SUM(R294/Q294*100)</f>
        <v>100</v>
      </c>
      <c r="T294" s="520">
        <f>SUM(T189,T196,T203,T210,T217,T224,T231,T238,T245,T252,T259,T266,T273,T287)</f>
        <v>40</v>
      </c>
      <c r="U294" s="520">
        <f>SUM(U189,U196,U203,U210,U217,U224,U231,U238,U245,U252,U259,U266,U273,U287)</f>
        <v>40</v>
      </c>
      <c r="V294" s="523">
        <f>SUM(U294/T294*100)</f>
        <v>100</v>
      </c>
      <c r="W294" s="520">
        <f>SUM(W189,W196,W203,W210,W217,W224,W231,W238,W245,W252,W259,W266,W273,W287)</f>
        <v>0</v>
      </c>
      <c r="X294" s="520">
        <f>SUM(X189,X196,X203,X210,X217,X224,X231,X238,X245,X252,X259,X266,X273,X287)</f>
        <v>0</v>
      </c>
      <c r="Y294" s="523" t="e">
        <f>SUM(X294/W294*100)</f>
        <v>#DIV/0!</v>
      </c>
      <c r="Z294" s="698">
        <f>SUM(Z189,Z196,Z203,Z210,Z217,Z224,Z231,Z238,Z245,Z252,Z259,Z266,Z273,Z287)</f>
        <v>113</v>
      </c>
      <c r="AA294" s="678"/>
      <c r="AB294" s="679"/>
      <c r="AC294" s="698">
        <f>SUM(AC189,AC196,AC203,AC210,AC217,AC224,AC231,AC238,AC245,AC252,AC259,AC266,AC273,AC287)</f>
        <v>113</v>
      </c>
      <c r="AD294" s="701">
        <f>SUM(AC294/Z294*100)</f>
        <v>100</v>
      </c>
      <c r="AE294" s="698">
        <f>SUM(AE189,AE196,AE203,AE210,AE217,AE224,AE231,AE238,AE245,AE252,AE259,AE266,AE273,AE287)</f>
        <v>0</v>
      </c>
      <c r="AF294" s="678"/>
      <c r="AG294" s="679"/>
      <c r="AH294" s="698">
        <f>SUM(AH189,AH196,AH203,AH210,AH217,AH224,AH231,AH238,AH245,AH252,AH259,AH266,AH273,AH287)</f>
        <v>0</v>
      </c>
      <c r="AI294" s="701" t="e">
        <f>SUM(AH294/AE294*100)</f>
        <v>#DIV/0!</v>
      </c>
      <c r="AJ294" s="702">
        <f t="shared" ref="AJ294:AJ295" si="50">SUM(AJ189,AJ196,AJ203,AJ210,AJ217,AJ224,AJ231,AJ238,AJ245,AJ252,AJ259,AJ266,AJ273,AJ287,AJ280)</f>
        <v>291.10000000000002</v>
      </c>
      <c r="AK294" s="703"/>
      <c r="AL294" s="702">
        <f>SUM(AL189,AL196,AL203,AL210,AL217,AL224,AL231,AL238,AL245,AL252,AL259,AL266,AL273,AL287)</f>
        <v>25.7</v>
      </c>
      <c r="AM294" s="701">
        <f>SUM(AL294/AJ294*100)</f>
        <v>8.8285812435589133</v>
      </c>
      <c r="AN294" s="334">
        <f>SUM(AN189,AN196,AN203,AN210,AN217,AN224,AN231,AN238,AN245,AN252,AN259,AN266,AN273,AN287)</f>
        <v>44.8</v>
      </c>
      <c r="AO294" s="332"/>
      <c r="AP294" s="334">
        <f>SUM(AP189,AP196,AP203,AP210,AP217,AP224,AP231,AP238,AP245,AP252,AP259,AP266,AP273,AP287)</f>
        <v>60.199999999999996</v>
      </c>
      <c r="AQ294" s="340">
        <f>SUM(AP294/AN294*100)</f>
        <v>134.375</v>
      </c>
      <c r="AR294" s="341">
        <f>SUM(AR189,AR196,AR203,AR210,AR217,AR224,AR231,AR238,AR245,AR252,AR259,AR266,AR273,AR287)</f>
        <v>0</v>
      </c>
      <c r="AS294" s="332"/>
      <c r="AT294" s="334">
        <f>SUM(AT189,AT196,AT203,AT210,AT217,AT224,AT231,AT238,AT245,AT252,AT259,AT266,AT273,AT287)</f>
        <v>0</v>
      </c>
      <c r="AU294" s="340" t="e">
        <f>SUM(AT294/AR294*100)</f>
        <v>#DIV/0!</v>
      </c>
      <c r="AV294" s="811">
        <f>SUM(AV189,AV196,AV203,AV210,AV217,AV224,AV231,AV238,AV245,AV252,AV259,AV266,AV273,AV287)</f>
        <v>105.4</v>
      </c>
      <c r="AW294" s="334">
        <f>SUM(AW189,AW196,AW203,AW210,AW217,AW224,AW231,AW238,AW245,AW252,AW259,AW266,AW273,AW287)</f>
        <v>0</v>
      </c>
      <c r="AX294" s="810">
        <f t="shared" ref="AX294:AX295" si="51">SUM(AW294/AV294*100)</f>
        <v>0</v>
      </c>
      <c r="AY294" s="212"/>
    </row>
    <row r="295" spans="1:52" s="178" customFormat="1" ht="78">
      <c r="A295" s="210"/>
      <c r="B295" s="1206"/>
      <c r="C295" s="1089"/>
      <c r="D295" s="215" t="s">
        <v>259</v>
      </c>
      <c r="E295" s="292">
        <f t="shared" si="48"/>
        <v>0</v>
      </c>
      <c r="F295" s="292">
        <f t="shared" si="49"/>
        <v>0</v>
      </c>
      <c r="G295" s="890" t="e">
        <f>SUM(F295/E295*100)</f>
        <v>#DIV/0!</v>
      </c>
      <c r="H295" s="446">
        <f>SUM(H190,H197,H204,H211,H218,H225,H232,H239,H246,H253,H260,H267,H274,H288)</f>
        <v>0</v>
      </c>
      <c r="I295" s="446">
        <f>SUM(I190,I197,I204,I211,I218,I225,I232,I239,I246,I253,I260,I267,I274,I288)</f>
        <v>0</v>
      </c>
      <c r="J295" s="449" t="e">
        <f>SUM(I295/H295*100)</f>
        <v>#DIV/0!</v>
      </c>
      <c r="K295" s="446">
        <f>SUM(K190,K197,K204,K211,K218,K225,K232,K239,K246,K253,K260,K267,K274,K288)</f>
        <v>0</v>
      </c>
      <c r="L295" s="446">
        <f>SUM(L190,L197,L204,L211,L218,L225,L232,L239,L246,L253,L260,L267,L274,L288)</f>
        <v>0</v>
      </c>
      <c r="M295" s="450" t="e">
        <f>SUM(L295/K295*100)</f>
        <v>#DIV/0!</v>
      </c>
      <c r="N295" s="446">
        <f>SUM(N190,N197,N204,N211,N218,N225,N232,N239,N246,N253,N260,N267,N274,N288)</f>
        <v>0</v>
      </c>
      <c r="O295" s="446">
        <f>SUM(O190,O197,O204,O211,O218,O225,O232,O239,O246,O253,O260,O267,O274,O288)</f>
        <v>0</v>
      </c>
      <c r="P295" s="449" t="e">
        <f>SUM(O295/N295*100)</f>
        <v>#DIV/0!</v>
      </c>
      <c r="Q295" s="520">
        <f>SUM(Q190,Q197,Q204,Q211,Q218,Q225,Q232,Q239,Q246,Q253,Q260,Q267,Q274,Q288)</f>
        <v>0</v>
      </c>
      <c r="R295" s="520">
        <f>SUM(R190,R197,R204,R211,R218,R225,R232,R239,R246,R253,R260,R267,R274,R288)</f>
        <v>0</v>
      </c>
      <c r="S295" s="523" t="e">
        <f>SUM(R295/Q295*100)</f>
        <v>#DIV/0!</v>
      </c>
      <c r="T295" s="520">
        <f>SUM(T190,T197,T204,T211,T218,T225,T232,T239,T246,T253,T260,T267,T274,T288)</f>
        <v>0</v>
      </c>
      <c r="U295" s="520">
        <f>SUM(U190,U197,U204,U211,U218,U225,U232,U239,U246,U253,U260,U267,U274,U288)</f>
        <v>0</v>
      </c>
      <c r="V295" s="523" t="e">
        <f>SUM(U295/T295*100)</f>
        <v>#DIV/0!</v>
      </c>
      <c r="W295" s="520">
        <f>SUM(W190,W197,W204,W211,W218,W225,W232,W239,W246,W253,W260,W267,W274,W288)</f>
        <v>0</v>
      </c>
      <c r="X295" s="520">
        <f>SUM(X190,X197,X204,X211,X218,X225,X232,X239,X246,X253,X260,X267,X274,X288)</f>
        <v>0</v>
      </c>
      <c r="Y295" s="523" t="e">
        <f>SUM(X295/W295*100)</f>
        <v>#DIV/0!</v>
      </c>
      <c r="Z295" s="698">
        <f>SUM(Z190,Z197,Z204,Z211,Z218,Z225,Z232,Z239,Z246,Z253,Z260,Z267,Z274,Z288)</f>
        <v>0</v>
      </c>
      <c r="AA295" s="678"/>
      <c r="AB295" s="679"/>
      <c r="AC295" s="698">
        <f>SUM(AC190,AC197,AC204,AC211,AC218,AC225,AC232,AC239,AC246,AC253,AC260,AC267,AC274,AC288)</f>
        <v>0</v>
      </c>
      <c r="AD295" s="701" t="e">
        <f>SUM(AC295/Z295*100)</f>
        <v>#DIV/0!</v>
      </c>
      <c r="AE295" s="698">
        <f>SUM(AE190,AE197,AE204,AE211,AE218,AE225,AE232,AE239,AE246,AE253,AE260,AE267,AE274,AE288)</f>
        <v>0</v>
      </c>
      <c r="AF295" s="678"/>
      <c r="AG295" s="679"/>
      <c r="AH295" s="698">
        <f>SUM(AH190,AH197,AH204,AH211,AH218,AH225,AH232,AH239,AH246,AH253,AH260,AH267,AH274,AH288)</f>
        <v>0</v>
      </c>
      <c r="AI295" s="701" t="e">
        <f>SUM(AH295/AE295*100)</f>
        <v>#DIV/0!</v>
      </c>
      <c r="AJ295" s="702">
        <f t="shared" si="50"/>
        <v>0</v>
      </c>
      <c r="AK295" s="678"/>
      <c r="AL295" s="698">
        <f>SUM(AL190,AL197,AL204,AL211,AL218,AL225,AL232,AL239,AL246,AL253,AL260,AL267,AL274,AL288)</f>
        <v>0</v>
      </c>
      <c r="AM295" s="701" t="e">
        <f>SUM(AL295/AJ295*100)</f>
        <v>#DIV/0!</v>
      </c>
      <c r="AN295" s="334">
        <f>SUM(AN190,AN197,AN204,AN211,AN218,AN225,AN232,AN239,AN246,AN253,AN260,AN267,AN274,AN288)</f>
        <v>0</v>
      </c>
      <c r="AO295" s="332"/>
      <c r="AP295" s="334">
        <f>SUM(AP190,AP197,AP204,AP211,AP218,AP225,AP232,AP239,AP246,AP253,AP260,AP267,AP274,AP288)</f>
        <v>0</v>
      </c>
      <c r="AQ295" s="340" t="e">
        <f>SUM(AP295/AN295*100)</f>
        <v>#DIV/0!</v>
      </c>
      <c r="AR295" s="334">
        <f>SUM(AR190,AR197,AR204,AR211,AR218,AR225,AR232,AR239,AR246,AR253,AR260,AR267,AR274,AR288)</f>
        <v>0</v>
      </c>
      <c r="AS295" s="332"/>
      <c r="AT295" s="334">
        <f>SUM(AT190,AT197,AT204,AT211,AT218,AT225,AT232,AT239,AT246,AT253,AT260,AT267,AT274,AT288)</f>
        <v>0</v>
      </c>
      <c r="AU295" s="340" t="e">
        <f>SUM(AT295/AR295*100)</f>
        <v>#DIV/0!</v>
      </c>
      <c r="AV295" s="334">
        <f>SUM(AV190,AV197,AV204,AV211,AV218,AV225,AV232,AV239,AV246,AV253,AV260,AV267,AV274,AV288)</f>
        <v>0</v>
      </c>
      <c r="AW295" s="334">
        <f>SUM(AW190,AW197,AW204,AW211,AW218,AW225,AW232,AW239,AW246,AW253,AW260,AW267,AW274,AW288)</f>
        <v>0</v>
      </c>
      <c r="AX295" s="810" t="e">
        <f t="shared" si="51"/>
        <v>#DIV/0!</v>
      </c>
      <c r="AY295" s="212"/>
    </row>
    <row r="296" spans="1:52" s="178" customFormat="1" ht="15.6">
      <c r="A296" s="210"/>
      <c r="B296" s="1206"/>
      <c r="C296" s="1089"/>
      <c r="D296" s="215" t="s">
        <v>252</v>
      </c>
      <c r="E296" s="240"/>
      <c r="F296" s="240"/>
      <c r="G296" s="241"/>
      <c r="H296" s="439"/>
      <c r="I296" s="439"/>
      <c r="J296" s="440"/>
      <c r="K296" s="439"/>
      <c r="L296" s="439"/>
      <c r="M296" s="439"/>
      <c r="N296" s="439"/>
      <c r="O296" s="439"/>
      <c r="P296" s="441"/>
      <c r="Q296" s="518"/>
      <c r="R296" s="518"/>
      <c r="S296" s="518"/>
      <c r="T296" s="518"/>
      <c r="U296" s="518"/>
      <c r="V296" s="518"/>
      <c r="W296" s="518"/>
      <c r="X296" s="518"/>
      <c r="Y296" s="518"/>
      <c r="Z296" s="677"/>
      <c r="AA296" s="678"/>
      <c r="AB296" s="679"/>
      <c r="AC296" s="677"/>
      <c r="AD296" s="680"/>
      <c r="AE296" s="677"/>
      <c r="AF296" s="678"/>
      <c r="AG296" s="679"/>
      <c r="AH296" s="681"/>
      <c r="AI296" s="680"/>
      <c r="AJ296" s="677"/>
      <c r="AK296" s="678"/>
      <c r="AL296" s="681"/>
      <c r="AM296" s="680"/>
      <c r="AN296" s="332"/>
      <c r="AO296" s="332"/>
      <c r="AP296" s="332"/>
      <c r="AQ296" s="332"/>
      <c r="AR296" s="332"/>
      <c r="AS296" s="332"/>
      <c r="AT296" s="332"/>
      <c r="AU296" s="332"/>
      <c r="AV296" s="332"/>
      <c r="AW296" s="332"/>
      <c r="AX296" s="332"/>
      <c r="AY296" s="212"/>
    </row>
    <row r="297" spans="1:52" s="178" customFormat="1" ht="33.75" customHeight="1">
      <c r="A297" s="210"/>
      <c r="B297" s="1207"/>
      <c r="C297" s="1090"/>
      <c r="D297" s="216" t="s">
        <v>7</v>
      </c>
      <c r="E297" s="240"/>
      <c r="F297" s="240"/>
      <c r="G297" s="241"/>
      <c r="H297" s="439"/>
      <c r="I297" s="439"/>
      <c r="J297" s="440"/>
      <c r="K297" s="439"/>
      <c r="L297" s="439"/>
      <c r="M297" s="439"/>
      <c r="N297" s="439"/>
      <c r="O297" s="439"/>
      <c r="P297" s="441"/>
      <c r="Q297" s="518"/>
      <c r="R297" s="518"/>
      <c r="S297" s="518"/>
      <c r="T297" s="518"/>
      <c r="U297" s="518"/>
      <c r="V297" s="518"/>
      <c r="W297" s="518"/>
      <c r="X297" s="518"/>
      <c r="Y297" s="518"/>
      <c r="Z297" s="677"/>
      <c r="AA297" s="678"/>
      <c r="AB297" s="679"/>
      <c r="AC297" s="677"/>
      <c r="AD297" s="680"/>
      <c r="AE297" s="677"/>
      <c r="AF297" s="678"/>
      <c r="AG297" s="679"/>
      <c r="AH297" s="681"/>
      <c r="AI297" s="680"/>
      <c r="AJ297" s="677"/>
      <c r="AK297" s="678"/>
      <c r="AL297" s="681"/>
      <c r="AM297" s="680"/>
      <c r="AN297" s="332"/>
      <c r="AO297" s="332"/>
      <c r="AP297" s="332"/>
      <c r="AQ297" s="332"/>
      <c r="AR297" s="332"/>
      <c r="AS297" s="332"/>
      <c r="AT297" s="332"/>
      <c r="AU297" s="332"/>
      <c r="AV297" s="332"/>
      <c r="AW297" s="332"/>
      <c r="AX297" s="332"/>
      <c r="AY297" s="212"/>
    </row>
    <row r="298" spans="1:52" s="179" customFormat="1" ht="18">
      <c r="A298" s="1199"/>
      <c r="B298" s="1201" t="s">
        <v>222</v>
      </c>
      <c r="C298" s="1203"/>
      <c r="D298" s="219" t="s">
        <v>5</v>
      </c>
      <c r="E298" s="895">
        <f>SUM(E114,E178,E291)</f>
        <v>30662.013479999998</v>
      </c>
      <c r="F298" s="571">
        <f>SUM(F114,F178,F291)</f>
        <v>24354.018530000001</v>
      </c>
      <c r="G298" s="291">
        <f>SUM(F298/E298*100)</f>
        <v>79.427329669284347</v>
      </c>
      <c r="H298" s="451">
        <f>SUM(H114,H178,H291)</f>
        <v>3</v>
      </c>
      <c r="I298" s="452">
        <f>SUM(I114,I178,I291)</f>
        <v>3</v>
      </c>
      <c r="J298" s="453">
        <f>SUM(I298/H298*100)</f>
        <v>100</v>
      </c>
      <c r="K298" s="451">
        <f>SUM(K114,K178,K291)</f>
        <v>407.52367999999996</v>
      </c>
      <c r="L298" s="452">
        <f>SUM(L114,L178,L291)</f>
        <v>407.52367999999996</v>
      </c>
      <c r="M298" s="454">
        <f>SUM(L298/K298*100)</f>
        <v>100</v>
      </c>
      <c r="N298" s="451">
        <f>SUM(N114,N178,N291)</f>
        <v>584.29534000000001</v>
      </c>
      <c r="O298" s="452">
        <f>SUM(O114,O178,O291)</f>
        <v>584.29534000000001</v>
      </c>
      <c r="P298" s="453">
        <f>SUM(O298/N298*100)</f>
        <v>100</v>
      </c>
      <c r="Q298" s="525">
        <f>SUM(Q114,Q178,Q291)</f>
        <v>904.61368000000004</v>
      </c>
      <c r="R298" s="526">
        <f>SUM(R114,R178,R291)</f>
        <v>904.61368000000004</v>
      </c>
      <c r="S298" s="867">
        <f>SUM(R298/Q298*100)</f>
        <v>100</v>
      </c>
      <c r="T298" s="525">
        <f>SUM(T114,T178,T291)</f>
        <v>469.13617999999997</v>
      </c>
      <c r="U298" s="526">
        <f>SUM(U114,U178,U291)</f>
        <v>469.13617999999997</v>
      </c>
      <c r="V298" s="527">
        <f>SUM(U298/T298*100)</f>
        <v>100</v>
      </c>
      <c r="W298" s="525">
        <f>SUM(W114,W178,W291)</f>
        <v>7993.8236800000004</v>
      </c>
      <c r="X298" s="526">
        <f>SUM(X114,X178,X291)</f>
        <v>8185.3116799999998</v>
      </c>
      <c r="Y298" s="527">
        <f>SUM(X298/W298*100)</f>
        <v>102.39544938274146</v>
      </c>
      <c r="Z298" s="705">
        <f>SUM(Z114,Z178,Z291)</f>
        <v>929.32867999999996</v>
      </c>
      <c r="AA298" s="706"/>
      <c r="AB298" s="707"/>
      <c r="AC298" s="705">
        <f>SUM(AC114,AC178,AC291)</f>
        <v>924.89308000000005</v>
      </c>
      <c r="AD298" s="708">
        <f>SUM(AC298/Z298*100)</f>
        <v>99.522709231356131</v>
      </c>
      <c r="AE298" s="705">
        <f>SUM(AE114,AE178,AE291)</f>
        <v>235.32368</v>
      </c>
      <c r="AF298" s="706"/>
      <c r="AG298" s="707"/>
      <c r="AH298" s="705">
        <f>SUM(AH114,AH178,AH291)</f>
        <v>225.71002999999999</v>
      </c>
      <c r="AI298" s="708">
        <f>SUM(AH298/AE298*100)</f>
        <v>95.91471202558111</v>
      </c>
      <c r="AJ298" s="709">
        <f>SUM(AJ114,AJ178,AJ291)</f>
        <v>506.42367999999999</v>
      </c>
      <c r="AK298" s="710"/>
      <c r="AL298" s="709">
        <f>SUM(AL114,AL178,AL291)</f>
        <v>11496.331180000001</v>
      </c>
      <c r="AM298" s="708">
        <f>SUM(AL298/AJ298*100)</f>
        <v>2270.1014257469164</v>
      </c>
      <c r="AN298" s="342">
        <f>SUM(AN114,AN178,AN291)</f>
        <v>12136.50368</v>
      </c>
      <c r="AO298" s="343"/>
      <c r="AP298" s="342">
        <f>SUM(AP114,AP178,AP291)</f>
        <v>904.90368000000001</v>
      </c>
      <c r="AQ298" s="344">
        <f>SUM(AP298/AN298*100)</f>
        <v>7.4560491543475562</v>
      </c>
      <c r="AR298" s="345">
        <f>SUM(AR114,AR178,AR291)</f>
        <v>1952.3324299999999</v>
      </c>
      <c r="AS298" s="346"/>
      <c r="AT298" s="345">
        <f>SUM(AT114,AT178,AT291)</f>
        <v>0</v>
      </c>
      <c r="AU298" s="344">
        <f>SUM(AT298/AR298*100)</f>
        <v>0</v>
      </c>
      <c r="AV298" s="342">
        <f>SUM(AV114,AV178,AV291)</f>
        <v>4539.7087699999993</v>
      </c>
      <c r="AW298" s="342">
        <f>SUM(AW114,AW178,AW291)</f>
        <v>0</v>
      </c>
      <c r="AX298" s="806">
        <f>SUM(AW298/AV298*100)</f>
        <v>0</v>
      </c>
      <c r="AY298" s="1197"/>
      <c r="AZ298" s="807" t="s">
        <v>392</v>
      </c>
    </row>
    <row r="299" spans="1:52" s="179" customFormat="1" ht="20.25" customHeight="1">
      <c r="A299" s="1200"/>
      <c r="B299" s="1202"/>
      <c r="C299" s="1204"/>
      <c r="D299" s="220" t="s">
        <v>1</v>
      </c>
      <c r="E299" s="299"/>
      <c r="F299" s="571"/>
      <c r="G299" s="291"/>
      <c r="H299" s="451"/>
      <c r="I299" s="452"/>
      <c r="J299" s="453"/>
      <c r="K299" s="451"/>
      <c r="L299" s="452"/>
      <c r="M299" s="454"/>
      <c r="N299" s="451"/>
      <c r="O299" s="452"/>
      <c r="P299" s="453"/>
      <c r="Q299" s="525"/>
      <c r="R299" s="526"/>
      <c r="S299" s="867"/>
      <c r="T299" s="525"/>
      <c r="U299" s="526"/>
      <c r="V299" s="527"/>
      <c r="W299" s="525"/>
      <c r="X299" s="526"/>
      <c r="Y299" s="527"/>
      <c r="Z299" s="705"/>
      <c r="AA299" s="711"/>
      <c r="AB299" s="712"/>
      <c r="AC299" s="705"/>
      <c r="AD299" s="708"/>
      <c r="AE299" s="705"/>
      <c r="AF299" s="711"/>
      <c r="AG299" s="712"/>
      <c r="AH299" s="705"/>
      <c r="AI299" s="708"/>
      <c r="AJ299" s="709"/>
      <c r="AK299" s="713"/>
      <c r="AL299" s="709"/>
      <c r="AM299" s="708"/>
      <c r="AN299" s="342"/>
      <c r="AO299" s="347"/>
      <c r="AP299" s="342"/>
      <c r="AQ299" s="344"/>
      <c r="AR299" s="345"/>
      <c r="AS299" s="348"/>
      <c r="AT299" s="345"/>
      <c r="AU299" s="344"/>
      <c r="AV299" s="342"/>
      <c r="AW299" s="342"/>
      <c r="AX299" s="806"/>
      <c r="AY299" s="1198"/>
      <c r="AZ299" s="808">
        <v>89.95</v>
      </c>
    </row>
    <row r="300" spans="1:52" s="179" customFormat="1" ht="31.2">
      <c r="A300" s="1200"/>
      <c r="B300" s="1202"/>
      <c r="C300" s="1204"/>
      <c r="D300" s="221" t="s">
        <v>357</v>
      </c>
      <c r="E300" s="299"/>
      <c r="F300" s="571"/>
      <c r="G300" s="291"/>
      <c r="H300" s="451"/>
      <c r="I300" s="452"/>
      <c r="J300" s="453"/>
      <c r="K300" s="451"/>
      <c r="L300" s="452"/>
      <c r="M300" s="454"/>
      <c r="N300" s="451"/>
      <c r="O300" s="452"/>
      <c r="P300" s="453"/>
      <c r="Q300" s="525"/>
      <c r="R300" s="526"/>
      <c r="S300" s="867"/>
      <c r="T300" s="525"/>
      <c r="U300" s="526"/>
      <c r="V300" s="527"/>
      <c r="W300" s="525"/>
      <c r="X300" s="526"/>
      <c r="Y300" s="527"/>
      <c r="Z300" s="705"/>
      <c r="AA300" s="714"/>
      <c r="AB300" s="715"/>
      <c r="AC300" s="705"/>
      <c r="AD300" s="708"/>
      <c r="AE300" s="705"/>
      <c r="AF300" s="714"/>
      <c r="AG300" s="715"/>
      <c r="AH300" s="705"/>
      <c r="AI300" s="708"/>
      <c r="AJ300" s="709"/>
      <c r="AK300" s="716"/>
      <c r="AL300" s="709"/>
      <c r="AM300" s="708"/>
      <c r="AN300" s="342"/>
      <c r="AO300" s="347"/>
      <c r="AP300" s="342"/>
      <c r="AQ300" s="344"/>
      <c r="AR300" s="345"/>
      <c r="AS300" s="348"/>
      <c r="AT300" s="345"/>
      <c r="AU300" s="344"/>
      <c r="AV300" s="342"/>
      <c r="AW300" s="342"/>
      <c r="AX300" s="806"/>
      <c r="AY300" s="1198"/>
    </row>
    <row r="301" spans="1:52" s="179" customFormat="1" ht="15.6">
      <c r="A301" s="1200"/>
      <c r="B301" s="1202"/>
      <c r="C301" s="1204"/>
      <c r="D301" s="222" t="s">
        <v>251</v>
      </c>
      <c r="E301" s="299">
        <f>SUM(E117,E181,E294)</f>
        <v>30662.013479999998</v>
      </c>
      <c r="F301" s="571">
        <f>SUM(F117,F181,F294)</f>
        <v>24354.018530000001</v>
      </c>
      <c r="G301" s="291">
        <f>SUM(F301/E301*100)</f>
        <v>79.427329669284347</v>
      </c>
      <c r="H301" s="451">
        <f>SUM(H117,H181,H294)</f>
        <v>3</v>
      </c>
      <c r="I301" s="452">
        <f>SUM(I117,I181,I294)</f>
        <v>3</v>
      </c>
      <c r="J301" s="453">
        <f>SUM(I301/H301*100)</f>
        <v>100</v>
      </c>
      <c r="K301" s="451">
        <f>SUM(K117,K181,K294)</f>
        <v>407.52367999999996</v>
      </c>
      <c r="L301" s="452">
        <f>SUM(L117,L181,L294)</f>
        <v>407.52367999999996</v>
      </c>
      <c r="M301" s="454">
        <f>SUM(L301/K301*100)</f>
        <v>100</v>
      </c>
      <c r="N301" s="451">
        <f>SUM(N117,N181,N294)</f>
        <v>584.29534000000001</v>
      </c>
      <c r="O301" s="452">
        <f>SUM(O117,O181,O294)</f>
        <v>584.29534000000001</v>
      </c>
      <c r="P301" s="453">
        <f>SUM(O301/N301*100)</f>
        <v>100</v>
      </c>
      <c r="Q301" s="525">
        <f>SUM(Q117,Q181,Q294)</f>
        <v>904.61368000000004</v>
      </c>
      <c r="R301" s="526">
        <f>SUM(R117,R181,R294)</f>
        <v>904.61368000000004</v>
      </c>
      <c r="S301" s="867">
        <f>SUM(R301/Q301*100)</f>
        <v>100</v>
      </c>
      <c r="T301" s="525">
        <f>SUM(T117,T181,T294)</f>
        <v>469.13617999999997</v>
      </c>
      <c r="U301" s="526">
        <f>SUM(U117,U181,U294)</f>
        <v>469.13617999999997</v>
      </c>
      <c r="V301" s="527">
        <f>SUM(U301/T301*100)</f>
        <v>100</v>
      </c>
      <c r="W301" s="525">
        <f>SUM(W117,W181,W294)</f>
        <v>7993.8236800000004</v>
      </c>
      <c r="X301" s="526">
        <f>SUM(X117,X181,X294)</f>
        <v>8185.3116799999998</v>
      </c>
      <c r="Y301" s="527">
        <f>SUM(X301/W301*100)</f>
        <v>102.39544938274146</v>
      </c>
      <c r="Z301" s="705">
        <f>SUM(Z117,Z181,Z294)</f>
        <v>929.32867999999996</v>
      </c>
      <c r="AA301" s="714"/>
      <c r="AB301" s="715"/>
      <c r="AC301" s="705">
        <f>SUM(AC117,AC181,AC294)</f>
        <v>924.89308000000005</v>
      </c>
      <c r="AD301" s="708">
        <f t="shared" ref="AD301:AD302" si="52">SUM(AC301/Z301*100)</f>
        <v>99.522709231356131</v>
      </c>
      <c r="AE301" s="705">
        <f>SUM(AE117,AE181,AE294)</f>
        <v>235.32368</v>
      </c>
      <c r="AF301" s="714"/>
      <c r="AG301" s="715"/>
      <c r="AH301" s="705">
        <f>SUM(AH117,AH181,AH294)</f>
        <v>225.71002999999999</v>
      </c>
      <c r="AI301" s="708">
        <f t="shared" ref="AI301:AI302" si="53">SUM(AH301/AE301*100)</f>
        <v>95.91471202558111</v>
      </c>
      <c r="AJ301" s="709">
        <f>SUM(AJ117,AJ181,AJ294)</f>
        <v>506.42367999999999</v>
      </c>
      <c r="AK301" s="716"/>
      <c r="AL301" s="709">
        <f>SUM(AL117,AL181,AL294)</f>
        <v>11496.331180000001</v>
      </c>
      <c r="AM301" s="708">
        <f>SUM(AL301/AJ301*100)</f>
        <v>2270.1014257469164</v>
      </c>
      <c r="AN301" s="342">
        <f>SUM(AN117,AN181,AN294)</f>
        <v>12136.50368</v>
      </c>
      <c r="AO301" s="347"/>
      <c r="AP301" s="342">
        <f>SUM(AP117,AP181,AP294)</f>
        <v>904.90368000000001</v>
      </c>
      <c r="AQ301" s="344">
        <f>SUM(AP301/AN301*100)</f>
        <v>7.4560491543475562</v>
      </c>
      <c r="AR301" s="345">
        <f>SUM(AR117,AR181,AR294)</f>
        <v>1952.3324299999999</v>
      </c>
      <c r="AS301" s="348"/>
      <c r="AT301" s="345">
        <f>SUM(AT117,AT181,AT294)</f>
        <v>0</v>
      </c>
      <c r="AU301" s="344">
        <f>SUM(AT301/AR301*100)</f>
        <v>0</v>
      </c>
      <c r="AV301" s="342">
        <f>SUM(AV117,AV181,AV294)</f>
        <v>4539.7087699999993</v>
      </c>
      <c r="AW301" s="342">
        <f>SUM(AW117,AW181,AW294)</f>
        <v>0</v>
      </c>
      <c r="AX301" s="806">
        <f>SUM(AW301/AV301*100)</f>
        <v>0</v>
      </c>
      <c r="AY301" s="1198"/>
    </row>
    <row r="302" spans="1:52" s="179" customFormat="1" ht="78">
      <c r="A302" s="1200"/>
      <c r="B302" s="1202"/>
      <c r="C302" s="1204"/>
      <c r="D302" s="222" t="s">
        <v>259</v>
      </c>
      <c r="E302" s="299">
        <f>SUM(E118,E182,E295)</f>
        <v>17031.93348</v>
      </c>
      <c r="F302" s="299">
        <f>SUM(F118,F182,F295)</f>
        <v>14905.059160000001</v>
      </c>
      <c r="G302" s="291">
        <f>SUM(F302/E302*100)</f>
        <v>87.512431735965194</v>
      </c>
      <c r="H302" s="451">
        <f>SUM(H118,H182,H295)</f>
        <v>3</v>
      </c>
      <c r="I302" s="452">
        <f>SUM(I118,I182,I295)</f>
        <v>3</v>
      </c>
      <c r="J302" s="453">
        <f>SUM(I302/H302*100)</f>
        <v>100</v>
      </c>
      <c r="K302" s="451">
        <f>SUM(K118,K182,K295)</f>
        <v>222.5</v>
      </c>
      <c r="L302" s="452">
        <f>SUM(L118,L182,L295)</f>
        <v>222.5</v>
      </c>
      <c r="M302" s="454">
        <f>SUM(L302/K302*100)</f>
        <v>100</v>
      </c>
      <c r="N302" s="451">
        <f>SUM(N118,N182,N295)</f>
        <v>313.05916000000002</v>
      </c>
      <c r="O302" s="452">
        <f>SUM(O118,O182,O295)</f>
        <v>313.05916000000002</v>
      </c>
      <c r="P302" s="453">
        <f>SUM(O302/N302*100)</f>
        <v>100</v>
      </c>
      <c r="Q302" s="525">
        <f>SUM(Q118,Q182,Q295)</f>
        <v>688</v>
      </c>
      <c r="R302" s="526">
        <f>SUM(R118,R182,R295)</f>
        <v>688</v>
      </c>
      <c r="S302" s="527">
        <f>SUM(R302/Q302*100)</f>
        <v>100</v>
      </c>
      <c r="T302" s="525">
        <f>SUM(T118,T182,T295)</f>
        <v>268</v>
      </c>
      <c r="U302" s="526">
        <f>SUM(U118,U182,U295)</f>
        <v>268</v>
      </c>
      <c r="V302" s="527">
        <f>SUM(U302/T302*100)</f>
        <v>100</v>
      </c>
      <c r="W302" s="525">
        <f>SUM(W118,W182,W295)</f>
        <v>2127.5</v>
      </c>
      <c r="X302" s="526">
        <f>SUM(X118,X182,X295)</f>
        <v>2127.5</v>
      </c>
      <c r="Y302" s="527">
        <f>SUM(X302/W302*100)</f>
        <v>100</v>
      </c>
      <c r="Z302" s="705">
        <f>SUM(Z118,Z182,Z295)</f>
        <v>0</v>
      </c>
      <c r="AA302" s="717"/>
      <c r="AB302" s="718"/>
      <c r="AC302" s="705">
        <f>SUM(AC118,AC182,AC295)</f>
        <v>0</v>
      </c>
      <c r="AD302" s="708" t="e">
        <f t="shared" si="52"/>
        <v>#DIV/0!</v>
      </c>
      <c r="AE302" s="705">
        <f>SUM(AE118,AE182,AE295)</f>
        <v>0</v>
      </c>
      <c r="AF302" s="717"/>
      <c r="AG302" s="718"/>
      <c r="AH302" s="705">
        <f>SUM(AH118,AH182,AH295)</f>
        <v>0</v>
      </c>
      <c r="AI302" s="708" t="e">
        <f t="shared" si="53"/>
        <v>#DIV/0!</v>
      </c>
      <c r="AJ302" s="709">
        <f>SUM(AJ118,AJ182,AJ295)</f>
        <v>0</v>
      </c>
      <c r="AK302" s="719"/>
      <c r="AL302" s="709">
        <f>SUM(AL118,AL182,AL295)</f>
        <v>11247</v>
      </c>
      <c r="AM302" s="708" t="e">
        <f>SUM(AL302/AJ302*100)</f>
        <v>#DIV/0!</v>
      </c>
      <c r="AN302" s="342">
        <f>SUM(AN118,AN182,AN295)</f>
        <v>11283</v>
      </c>
      <c r="AO302" s="347"/>
      <c r="AP302" s="342">
        <f>SUM(AP118,AP182,AP295)</f>
        <v>36</v>
      </c>
      <c r="AQ302" s="344">
        <f>SUM(AP302/AN302*100)</f>
        <v>0.31906407870247272</v>
      </c>
      <c r="AR302" s="345" t="e">
        <f>SUM(AR118,AR182,AR295)</f>
        <v>#REF!</v>
      </c>
      <c r="AS302" s="348"/>
      <c r="AT302" s="345">
        <f>SUM(AT118,AT182,AT295)</f>
        <v>0</v>
      </c>
      <c r="AU302" s="344" t="e">
        <f>SUM(AT302/AR302*100)</f>
        <v>#REF!</v>
      </c>
      <c r="AV302" s="342">
        <f>SUM(AV118,AV182,AV295)</f>
        <v>395.87432000000001</v>
      </c>
      <c r="AW302" s="342">
        <f>SUM(AW118,AW182,AW295)</f>
        <v>0</v>
      </c>
      <c r="AX302" s="806">
        <f>SUM(AW302/AV302*100)</f>
        <v>0</v>
      </c>
      <c r="AY302" s="1198"/>
    </row>
    <row r="303" spans="1:52" s="179" customFormat="1" ht="15.6">
      <c r="A303" s="1200"/>
      <c r="B303" s="1202"/>
      <c r="C303" s="1204"/>
      <c r="D303" s="222" t="s">
        <v>252</v>
      </c>
      <c r="E303" s="245"/>
      <c r="F303" s="245"/>
      <c r="G303" s="246"/>
      <c r="H303" s="455"/>
      <c r="I303" s="455"/>
      <c r="J303" s="456"/>
      <c r="K303" s="455"/>
      <c r="L303" s="455"/>
      <c r="M303" s="455"/>
      <c r="N303" s="455"/>
      <c r="O303" s="455"/>
      <c r="P303" s="457"/>
      <c r="Q303" s="528"/>
      <c r="R303" s="528"/>
      <c r="S303" s="528"/>
      <c r="T303" s="528"/>
      <c r="U303" s="528"/>
      <c r="V303" s="528"/>
      <c r="W303" s="528"/>
      <c r="X303" s="528"/>
      <c r="Y303" s="528"/>
      <c r="Z303" s="720"/>
      <c r="AA303" s="717"/>
      <c r="AB303" s="718"/>
      <c r="AC303" s="720"/>
      <c r="AD303" s="721"/>
      <c r="AE303" s="720"/>
      <c r="AF303" s="717"/>
      <c r="AG303" s="718"/>
      <c r="AH303" s="722"/>
      <c r="AI303" s="721"/>
      <c r="AJ303" s="720"/>
      <c r="AK303" s="717"/>
      <c r="AL303" s="722"/>
      <c r="AM303" s="721"/>
      <c r="AN303" s="347"/>
      <c r="AO303" s="347"/>
      <c r="AP303" s="347"/>
      <c r="AQ303" s="347"/>
      <c r="AR303" s="347"/>
      <c r="AS303" s="347"/>
      <c r="AT303" s="347"/>
      <c r="AU303" s="347"/>
      <c r="AV303" s="347"/>
      <c r="AW303" s="347"/>
      <c r="AX303" s="347"/>
      <c r="AY303" s="1198"/>
    </row>
    <row r="304" spans="1:52" s="179" customFormat="1" ht="31.2">
      <c r="A304" s="1200"/>
      <c r="B304" s="1202"/>
      <c r="C304" s="1204"/>
      <c r="D304" s="222" t="s">
        <v>7</v>
      </c>
      <c r="E304" s="245"/>
      <c r="F304" s="245"/>
      <c r="G304" s="246"/>
      <c r="H304" s="455"/>
      <c r="I304" s="455"/>
      <c r="J304" s="456"/>
      <c r="K304" s="455"/>
      <c r="L304" s="455"/>
      <c r="M304" s="455"/>
      <c r="N304" s="455"/>
      <c r="O304" s="455"/>
      <c r="P304" s="457"/>
      <c r="Q304" s="528"/>
      <c r="R304" s="528"/>
      <c r="S304" s="528"/>
      <c r="T304" s="528"/>
      <c r="U304" s="528"/>
      <c r="V304" s="528"/>
      <c r="W304" s="528"/>
      <c r="X304" s="528"/>
      <c r="Y304" s="528"/>
      <c r="Z304" s="720"/>
      <c r="AA304" s="717"/>
      <c r="AB304" s="718"/>
      <c r="AC304" s="720"/>
      <c r="AD304" s="721"/>
      <c r="AE304" s="720"/>
      <c r="AF304" s="717"/>
      <c r="AG304" s="718"/>
      <c r="AH304" s="722"/>
      <c r="AI304" s="721"/>
      <c r="AJ304" s="720"/>
      <c r="AK304" s="717"/>
      <c r="AL304" s="722"/>
      <c r="AM304" s="721"/>
      <c r="AN304" s="347"/>
      <c r="AO304" s="347"/>
      <c r="AP304" s="347"/>
      <c r="AQ304" s="347"/>
      <c r="AR304" s="347"/>
      <c r="AS304" s="347"/>
      <c r="AT304" s="347"/>
      <c r="AU304" s="347"/>
      <c r="AV304" s="347"/>
      <c r="AW304" s="347"/>
      <c r="AX304" s="347"/>
      <c r="AY304" s="1198"/>
    </row>
    <row r="305" spans="1:51" ht="20.25" customHeight="1">
      <c r="A305" s="1079" t="s">
        <v>326</v>
      </c>
      <c r="B305" s="1080"/>
      <c r="C305" s="1080"/>
      <c r="D305" s="1080"/>
      <c r="E305" s="1080"/>
      <c r="F305" s="1080"/>
      <c r="G305" s="1080"/>
      <c r="H305" s="1080"/>
      <c r="I305" s="1080"/>
      <c r="J305" s="1080"/>
      <c r="K305" s="1080"/>
      <c r="L305" s="1080"/>
      <c r="M305" s="1080"/>
      <c r="N305" s="1080"/>
      <c r="O305" s="1080"/>
      <c r="P305" s="1080"/>
      <c r="Q305" s="1080"/>
      <c r="R305" s="1080"/>
      <c r="S305" s="1080"/>
      <c r="T305" s="1080"/>
      <c r="U305" s="1080"/>
      <c r="V305" s="1080"/>
      <c r="W305" s="1080"/>
      <c r="X305" s="1080"/>
      <c r="Y305" s="1080"/>
      <c r="Z305" s="1080"/>
      <c r="AA305" s="1080"/>
      <c r="AB305" s="1080"/>
      <c r="AC305" s="1080"/>
      <c r="AD305" s="1080"/>
      <c r="AE305" s="1080"/>
      <c r="AF305" s="1080"/>
      <c r="AG305" s="1080"/>
      <c r="AH305" s="1080"/>
      <c r="AI305" s="1080"/>
      <c r="AJ305" s="1080"/>
      <c r="AK305" s="1080"/>
      <c r="AL305" s="1080"/>
      <c r="AM305" s="1080"/>
      <c r="AN305" s="1080"/>
      <c r="AO305" s="1080"/>
      <c r="AP305" s="1080"/>
      <c r="AQ305" s="1080"/>
      <c r="AR305" s="1080"/>
      <c r="AS305" s="1080"/>
      <c r="AT305" s="1080"/>
      <c r="AU305" s="1080"/>
      <c r="AV305" s="1080"/>
      <c r="AW305" s="1081"/>
      <c r="AX305" s="349"/>
      <c r="AY305" s="217"/>
    </row>
    <row r="306" spans="1:51" ht="20.25" customHeight="1">
      <c r="A306" s="1079" t="s">
        <v>327</v>
      </c>
      <c r="B306" s="1080"/>
      <c r="C306" s="1080"/>
      <c r="D306" s="1080"/>
      <c r="E306" s="1080"/>
      <c r="F306" s="1080"/>
      <c r="G306" s="1080"/>
      <c r="H306" s="1080"/>
      <c r="I306" s="1080"/>
      <c r="J306" s="1080"/>
      <c r="K306" s="1080"/>
      <c r="L306" s="1080"/>
      <c r="M306" s="1080"/>
      <c r="N306" s="1080"/>
      <c r="O306" s="1080"/>
      <c r="P306" s="1080"/>
      <c r="Q306" s="1080"/>
      <c r="R306" s="1080"/>
      <c r="S306" s="1080"/>
      <c r="T306" s="1080"/>
      <c r="U306" s="1080"/>
      <c r="V306" s="1080"/>
      <c r="W306" s="1080"/>
      <c r="X306" s="1080"/>
      <c r="Y306" s="1080"/>
      <c r="Z306" s="1080"/>
      <c r="AA306" s="1080"/>
      <c r="AB306" s="1080"/>
      <c r="AC306" s="1080"/>
      <c r="AD306" s="1080"/>
      <c r="AE306" s="1080"/>
      <c r="AF306" s="1080"/>
      <c r="AG306" s="1080"/>
      <c r="AH306" s="1080"/>
      <c r="AI306" s="1080"/>
      <c r="AJ306" s="1080"/>
      <c r="AK306" s="1080"/>
      <c r="AL306" s="1080"/>
      <c r="AM306" s="1080"/>
      <c r="AN306" s="1080"/>
      <c r="AO306" s="1080"/>
      <c r="AP306" s="1080"/>
      <c r="AQ306" s="1080"/>
      <c r="AR306" s="1080"/>
      <c r="AS306" s="1080"/>
      <c r="AT306" s="1080"/>
      <c r="AU306" s="1080"/>
      <c r="AV306" s="1080"/>
      <c r="AW306" s="1081"/>
      <c r="AX306" s="349"/>
      <c r="AY306" s="217"/>
    </row>
    <row r="307" spans="1:51" ht="15.75" customHeight="1">
      <c r="A307" s="1194" t="s">
        <v>274</v>
      </c>
      <c r="B307" s="1195"/>
      <c r="C307" s="1195"/>
      <c r="D307" s="1195"/>
      <c r="E307" s="1195"/>
      <c r="F307" s="1195"/>
      <c r="G307" s="1195"/>
      <c r="H307" s="1195"/>
      <c r="I307" s="1195"/>
      <c r="J307" s="1195"/>
      <c r="K307" s="1195"/>
      <c r="L307" s="1195"/>
      <c r="M307" s="1195"/>
      <c r="N307" s="1195"/>
      <c r="O307" s="1195"/>
      <c r="P307" s="1195"/>
      <c r="Q307" s="1195"/>
      <c r="R307" s="1195"/>
      <c r="S307" s="1195"/>
      <c r="T307" s="1195"/>
      <c r="U307" s="1195"/>
      <c r="V307" s="1195"/>
      <c r="W307" s="1195"/>
      <c r="X307" s="1195"/>
      <c r="Y307" s="1195"/>
      <c r="Z307" s="1195"/>
      <c r="AA307" s="1195"/>
      <c r="AB307" s="1195"/>
      <c r="AC307" s="1195"/>
      <c r="AD307" s="1195"/>
      <c r="AE307" s="1195"/>
      <c r="AF307" s="1195"/>
      <c r="AG307" s="1195"/>
      <c r="AH307" s="1195"/>
      <c r="AI307" s="1195"/>
      <c r="AJ307" s="1195"/>
      <c r="AK307" s="1195"/>
      <c r="AL307" s="1195"/>
      <c r="AM307" s="1195"/>
      <c r="AN307" s="1195"/>
      <c r="AO307" s="1195"/>
      <c r="AP307" s="1195"/>
      <c r="AQ307" s="1195"/>
      <c r="AR307" s="1195"/>
      <c r="AS307" s="1195"/>
      <c r="AT307" s="1195"/>
      <c r="AU307" s="1195"/>
      <c r="AV307" s="1195"/>
      <c r="AW307" s="1195"/>
      <c r="AX307" s="1195"/>
      <c r="AY307" s="1196"/>
    </row>
    <row r="308" spans="1:51" ht="162.75" customHeight="1">
      <c r="A308" s="827" t="s">
        <v>361</v>
      </c>
      <c r="B308" s="856" t="s">
        <v>400</v>
      </c>
      <c r="C308" s="303"/>
      <c r="D308" s="140"/>
      <c r="E308" s="233"/>
      <c r="F308" s="233"/>
      <c r="G308" s="237"/>
      <c r="H308" s="405"/>
      <c r="I308" s="406"/>
      <c r="J308" s="407"/>
      <c r="K308" s="406"/>
      <c r="L308" s="408"/>
      <c r="M308" s="409"/>
      <c r="N308" s="406"/>
      <c r="O308" s="406"/>
      <c r="P308" s="409"/>
      <c r="Q308" s="503"/>
      <c r="R308" s="503"/>
      <c r="S308" s="504"/>
      <c r="T308" s="503"/>
      <c r="U308" s="503"/>
      <c r="V308" s="504"/>
      <c r="W308" s="503"/>
      <c r="X308" s="503"/>
      <c r="Y308" s="504"/>
      <c r="Z308" s="617"/>
      <c r="AA308" s="618"/>
      <c r="AB308" s="619"/>
      <c r="AC308" s="620"/>
      <c r="AD308" s="621"/>
      <c r="AE308" s="622"/>
      <c r="AF308" s="618"/>
      <c r="AG308" s="620"/>
      <c r="AH308" s="621"/>
      <c r="AI308" s="621"/>
      <c r="AJ308" s="622"/>
      <c r="AK308" s="618"/>
      <c r="AL308" s="621"/>
      <c r="AM308" s="623"/>
      <c r="AN308" s="319"/>
      <c r="AO308" s="319"/>
      <c r="AP308" s="320"/>
      <c r="AQ308" s="320"/>
      <c r="AR308" s="319"/>
      <c r="AS308" s="319"/>
      <c r="AT308" s="320"/>
      <c r="AU308" s="320"/>
      <c r="AV308" s="319"/>
      <c r="AW308" s="320"/>
      <c r="AX308" s="320"/>
      <c r="AY308" s="302"/>
    </row>
    <row r="309" spans="1:51" ht="22.5" customHeight="1">
      <c r="A309" s="847" t="s">
        <v>275</v>
      </c>
      <c r="B309" s="1188" t="s">
        <v>401</v>
      </c>
      <c r="C309" s="1191" t="s">
        <v>302</v>
      </c>
      <c r="D309" s="840" t="s">
        <v>5</v>
      </c>
      <c r="E309" s="855">
        <f>SUM(E316,E323)</f>
        <v>250</v>
      </c>
      <c r="F309" s="855">
        <f>SUM(F316,F323)</f>
        <v>250</v>
      </c>
      <c r="G309" s="852">
        <f>SUM(F309/E309*100)</f>
        <v>100</v>
      </c>
      <c r="H309" s="305">
        <f>SUM(H316,H323)</f>
        <v>0</v>
      </c>
      <c r="I309" s="305">
        <f>SUM(I316,I323)</f>
        <v>0</v>
      </c>
      <c r="J309" s="306" t="e">
        <f>SUM(I309/H309*100)</f>
        <v>#DIV/0!</v>
      </c>
      <c r="K309" s="305">
        <f>SUM(K316,K323)</f>
        <v>250</v>
      </c>
      <c r="L309" s="305">
        <f>SUM(L316,L323)</f>
        <v>250</v>
      </c>
      <c r="M309" s="306">
        <f>SUM(L309/K309*100)</f>
        <v>100</v>
      </c>
      <c r="N309" s="305">
        <f>SUM(N316,N323)</f>
        <v>0</v>
      </c>
      <c r="O309" s="305">
        <f>SUM(O316,O323)</f>
        <v>0</v>
      </c>
      <c r="P309" s="306" t="e">
        <f>SUM(O309/N309*100)</f>
        <v>#DIV/0!</v>
      </c>
      <c r="Q309" s="307">
        <f>SUM(Q316,Q323)</f>
        <v>0</v>
      </c>
      <c r="R309" s="307">
        <f>SUM(R316,R323)</f>
        <v>0</v>
      </c>
      <c r="S309" s="308" t="e">
        <f>SUM(R309/Q309*100)</f>
        <v>#DIV/0!</v>
      </c>
      <c r="T309" s="307">
        <f>SUM(T316,T323)</f>
        <v>0</v>
      </c>
      <c r="U309" s="307">
        <f>SUM(U316,U323)</f>
        <v>0</v>
      </c>
      <c r="V309" s="308" t="e">
        <f>SUM(U309/T309*100)</f>
        <v>#DIV/0!</v>
      </c>
      <c r="W309" s="307">
        <f>SUM(W316,W323)</f>
        <v>0</v>
      </c>
      <c r="X309" s="307">
        <f>SUM(X316,X323)</f>
        <v>0</v>
      </c>
      <c r="Y309" s="308" t="e">
        <f>SUM(X309/W309*100)</f>
        <v>#DIV/0!</v>
      </c>
      <c r="Z309" s="723">
        <f>SUM(Z316,Z323)</f>
        <v>0</v>
      </c>
      <c r="AA309" s="724"/>
      <c r="AB309" s="725"/>
      <c r="AC309" s="723">
        <f>SUM(AC316,AC323)</f>
        <v>0</v>
      </c>
      <c r="AD309" s="648" t="e">
        <f>SUM(AC309/Z309*100)</f>
        <v>#DIV/0!</v>
      </c>
      <c r="AE309" s="723">
        <f>SUM(AE316,AE323)</f>
        <v>0</v>
      </c>
      <c r="AF309" s="724"/>
      <c r="AG309" s="725"/>
      <c r="AH309" s="723">
        <f>SUM(AH316,AH323)</f>
        <v>0</v>
      </c>
      <c r="AI309" s="648" t="e">
        <f>SUM(AH309/AE309*100)</f>
        <v>#DIV/0!</v>
      </c>
      <c r="AJ309" s="723">
        <f>SUM(AJ316,AJ323)</f>
        <v>0</v>
      </c>
      <c r="AK309" s="724"/>
      <c r="AL309" s="723">
        <f>SUM(AL316,AL323)</f>
        <v>0</v>
      </c>
      <c r="AM309" s="726" t="e">
        <f>SUM(AL309/AJ309*100)</f>
        <v>#DIV/0!</v>
      </c>
      <c r="AN309" s="350">
        <f>SUM(AN316,AN323)</f>
        <v>0</v>
      </c>
      <c r="AO309" s="325"/>
      <c r="AP309" s="350">
        <f>SUM(AP316,AP323)</f>
        <v>0</v>
      </c>
      <c r="AQ309" s="325" t="e">
        <f>SUM(AP309/AN309*100)</f>
        <v>#DIV/0!</v>
      </c>
      <c r="AR309" s="350">
        <f>SUM(AR316,AR323)</f>
        <v>0</v>
      </c>
      <c r="AS309" s="351"/>
      <c r="AT309" s="350">
        <f>SUM(AT316,AT323)</f>
        <v>0</v>
      </c>
      <c r="AU309" s="325" t="e">
        <f>SUM(AT309/AR309*100)</f>
        <v>#DIV/0!</v>
      </c>
      <c r="AV309" s="350">
        <f>SUM(AV316,AV323)</f>
        <v>0</v>
      </c>
      <c r="AW309" s="350">
        <f>SUM(AW316,AW323)</f>
        <v>0</v>
      </c>
      <c r="AX309" s="325" t="e">
        <f>SUM(AW309/AV309*100)</f>
        <v>#DIV/0!</v>
      </c>
      <c r="AY309" s="155"/>
    </row>
    <row r="310" spans="1:51" ht="21.75" customHeight="1">
      <c r="A310" s="841"/>
      <c r="B310" s="1189"/>
      <c r="C310" s="1192"/>
      <c r="D310" s="842" t="s">
        <v>1</v>
      </c>
      <c r="E310" s="855"/>
      <c r="F310" s="855"/>
      <c r="G310" s="852"/>
      <c r="H310" s="305"/>
      <c r="I310" s="305"/>
      <c r="J310" s="306"/>
      <c r="K310" s="305"/>
      <c r="L310" s="305"/>
      <c r="M310" s="306"/>
      <c r="N310" s="305"/>
      <c r="O310" s="305"/>
      <c r="P310" s="306"/>
      <c r="Q310" s="307"/>
      <c r="R310" s="307"/>
      <c r="S310" s="308"/>
      <c r="T310" s="307"/>
      <c r="U310" s="307"/>
      <c r="V310" s="308"/>
      <c r="W310" s="307"/>
      <c r="X310" s="307"/>
      <c r="Y310" s="308"/>
      <c r="Z310" s="723"/>
      <c r="AA310" s="650"/>
      <c r="AB310" s="727"/>
      <c r="AC310" s="723"/>
      <c r="AD310" s="648"/>
      <c r="AE310" s="723"/>
      <c r="AF310" s="650"/>
      <c r="AG310" s="727"/>
      <c r="AH310" s="723"/>
      <c r="AI310" s="648"/>
      <c r="AJ310" s="723"/>
      <c r="AK310" s="650"/>
      <c r="AL310" s="723"/>
      <c r="AM310" s="726"/>
      <c r="AN310" s="350"/>
      <c r="AO310" s="326"/>
      <c r="AP310" s="350"/>
      <c r="AQ310" s="325"/>
      <c r="AR310" s="350"/>
      <c r="AS310" s="352"/>
      <c r="AT310" s="350"/>
      <c r="AU310" s="325"/>
      <c r="AV310" s="350"/>
      <c r="AW310" s="350"/>
      <c r="AX310" s="325"/>
      <c r="AY310" s="204"/>
    </row>
    <row r="311" spans="1:51" ht="31.2">
      <c r="A311" s="841"/>
      <c r="B311" s="1189"/>
      <c r="C311" s="1192"/>
      <c r="D311" s="843" t="s">
        <v>357</v>
      </c>
      <c r="E311" s="855"/>
      <c r="F311" s="855"/>
      <c r="G311" s="852"/>
      <c r="H311" s="305"/>
      <c r="I311" s="305"/>
      <c r="J311" s="306"/>
      <c r="K311" s="305"/>
      <c r="L311" s="305"/>
      <c r="M311" s="306"/>
      <c r="N311" s="305"/>
      <c r="O311" s="305"/>
      <c r="P311" s="306"/>
      <c r="Q311" s="307"/>
      <c r="R311" s="307"/>
      <c r="S311" s="308"/>
      <c r="T311" s="307"/>
      <c r="U311" s="307"/>
      <c r="V311" s="308"/>
      <c r="W311" s="307"/>
      <c r="X311" s="307"/>
      <c r="Y311" s="308"/>
      <c r="Z311" s="723"/>
      <c r="AA311" s="653"/>
      <c r="AB311" s="728"/>
      <c r="AC311" s="723"/>
      <c r="AD311" s="648"/>
      <c r="AE311" s="723"/>
      <c r="AF311" s="653"/>
      <c r="AG311" s="728"/>
      <c r="AH311" s="723"/>
      <c r="AI311" s="648"/>
      <c r="AJ311" s="723"/>
      <c r="AK311" s="653"/>
      <c r="AL311" s="723"/>
      <c r="AM311" s="726"/>
      <c r="AN311" s="350"/>
      <c r="AO311" s="326"/>
      <c r="AP311" s="350"/>
      <c r="AQ311" s="325"/>
      <c r="AR311" s="350"/>
      <c r="AS311" s="353"/>
      <c r="AT311" s="350"/>
      <c r="AU311" s="325"/>
      <c r="AV311" s="350"/>
      <c r="AW311" s="350"/>
      <c r="AX311" s="325"/>
      <c r="AY311" s="204"/>
    </row>
    <row r="312" spans="1:51" ht="22.5" customHeight="1">
      <c r="A312" s="841"/>
      <c r="B312" s="1189"/>
      <c r="C312" s="1192"/>
      <c r="D312" s="844" t="s">
        <v>251</v>
      </c>
      <c r="E312" s="855">
        <f>SUM(E319,E326)</f>
        <v>250</v>
      </c>
      <c r="F312" s="855">
        <f>SUM(F319,F326)</f>
        <v>250</v>
      </c>
      <c r="G312" s="852">
        <f>SUM(F312/E312*100)</f>
        <v>100</v>
      </c>
      <c r="H312" s="305">
        <f>SUM(H319,H326)</f>
        <v>0</v>
      </c>
      <c r="I312" s="305">
        <f>SUM(I319,I326)</f>
        <v>0</v>
      </c>
      <c r="J312" s="306" t="e">
        <f>SUM(I312/H312*100)</f>
        <v>#DIV/0!</v>
      </c>
      <c r="K312" s="305">
        <f>SUM(K319,K326)</f>
        <v>250</v>
      </c>
      <c r="L312" s="305">
        <f>SUM(L319,L326)</f>
        <v>250</v>
      </c>
      <c r="M312" s="306">
        <f>SUM(L312/K312*100)</f>
        <v>100</v>
      </c>
      <c r="N312" s="305">
        <f>SUM(N319,N326)</f>
        <v>0</v>
      </c>
      <c r="O312" s="305">
        <f>SUM(O319,O326)</f>
        <v>0</v>
      </c>
      <c r="P312" s="306" t="e">
        <f>SUM(O312/N312*100)</f>
        <v>#DIV/0!</v>
      </c>
      <c r="Q312" s="307">
        <f>SUM(Q319,Q326)</f>
        <v>0</v>
      </c>
      <c r="R312" s="307">
        <f>SUM(R319,R326)</f>
        <v>0</v>
      </c>
      <c r="S312" s="308" t="e">
        <f>SUM(R312/Q312*100)</f>
        <v>#DIV/0!</v>
      </c>
      <c r="T312" s="307">
        <f>SUM(T319,T326)</f>
        <v>0</v>
      </c>
      <c r="U312" s="307">
        <f>SUM(U319,U326)</f>
        <v>0</v>
      </c>
      <c r="V312" s="308" t="e">
        <f>SUM(U312/T312*100)</f>
        <v>#DIV/0!</v>
      </c>
      <c r="W312" s="307">
        <f>SUM(W319,W326)</f>
        <v>0</v>
      </c>
      <c r="X312" s="307">
        <f>SUM(X319,X326)</f>
        <v>0</v>
      </c>
      <c r="Y312" s="308" t="e">
        <f>SUM(X312/W312*100)</f>
        <v>#DIV/0!</v>
      </c>
      <c r="Z312" s="723">
        <f>SUM(Z319,Z326)</f>
        <v>0</v>
      </c>
      <c r="AA312" s="653"/>
      <c r="AB312" s="728"/>
      <c r="AC312" s="723">
        <f>SUM(AC319,AC326)</f>
        <v>0</v>
      </c>
      <c r="AD312" s="648" t="e">
        <f>SUM(AC312/Z312*100)</f>
        <v>#DIV/0!</v>
      </c>
      <c r="AE312" s="723">
        <f>SUM(AE319,AE326)</f>
        <v>0</v>
      </c>
      <c r="AF312" s="653"/>
      <c r="AG312" s="728"/>
      <c r="AH312" s="723">
        <f>SUM(AH319,AH326)</f>
        <v>0</v>
      </c>
      <c r="AI312" s="648" t="e">
        <f>SUM(AH312/AE312*100)</f>
        <v>#DIV/0!</v>
      </c>
      <c r="AJ312" s="723">
        <f>SUM(AJ319,AJ326)</f>
        <v>0</v>
      </c>
      <c r="AK312" s="653"/>
      <c r="AL312" s="723">
        <f>SUM(AL319,AL326)</f>
        <v>0</v>
      </c>
      <c r="AM312" s="726" t="e">
        <f>SUM(AL312/AJ312*100)</f>
        <v>#DIV/0!</v>
      </c>
      <c r="AN312" s="350">
        <f>SUM(AN319,AN326)</f>
        <v>0</v>
      </c>
      <c r="AO312" s="326"/>
      <c r="AP312" s="350">
        <f>SUM(AP319,AP326)</f>
        <v>0</v>
      </c>
      <c r="AQ312" s="325" t="e">
        <f>SUM(AP312/AN312*100)</f>
        <v>#DIV/0!</v>
      </c>
      <c r="AR312" s="350">
        <f>SUM(AR319,AR326)</f>
        <v>0</v>
      </c>
      <c r="AS312" s="353"/>
      <c r="AT312" s="350">
        <f>SUM(AT319,AT326)</f>
        <v>0</v>
      </c>
      <c r="AU312" s="325" t="e">
        <f>SUM(AT312/AR312*100)</f>
        <v>#DIV/0!</v>
      </c>
      <c r="AV312" s="350">
        <f>SUM(AV319,AV326)</f>
        <v>0</v>
      </c>
      <c r="AW312" s="350">
        <f>SUM(AW319,AW326)</f>
        <v>0</v>
      </c>
      <c r="AX312" s="325" t="e">
        <f>SUM(AW312/AV312*100)</f>
        <v>#DIV/0!</v>
      </c>
      <c r="AY312" s="204"/>
    </row>
    <row r="313" spans="1:51" ht="85.5" customHeight="1">
      <c r="A313" s="841"/>
      <c r="B313" s="1189"/>
      <c r="C313" s="1192"/>
      <c r="D313" s="844" t="s">
        <v>259</v>
      </c>
      <c r="E313" s="855">
        <f>SUM(E320,E327)</f>
        <v>0</v>
      </c>
      <c r="F313" s="855">
        <f>SUM(F320,F327)</f>
        <v>0</v>
      </c>
      <c r="G313" s="852" t="e">
        <f>SUM(F313/E313*100)</f>
        <v>#DIV/0!</v>
      </c>
      <c r="H313" s="305">
        <f>SUM(H320,H327)</f>
        <v>0</v>
      </c>
      <c r="I313" s="305">
        <f>SUM(I320,I327)</f>
        <v>0</v>
      </c>
      <c r="J313" s="306" t="e">
        <f>SUM(I313/H313*100)</f>
        <v>#DIV/0!</v>
      </c>
      <c r="K313" s="305">
        <f>SUM(K320,K327)</f>
        <v>0</v>
      </c>
      <c r="L313" s="305">
        <f>SUM(L320,L327)</f>
        <v>0</v>
      </c>
      <c r="M313" s="306" t="e">
        <f>SUM(L313/K313*100)</f>
        <v>#DIV/0!</v>
      </c>
      <c r="N313" s="305">
        <f>SUM(N320,N327)</f>
        <v>0</v>
      </c>
      <c r="O313" s="305">
        <f>SUM(O320,O327)</f>
        <v>0</v>
      </c>
      <c r="P313" s="306" t="e">
        <f>SUM(O313/N313*100)</f>
        <v>#DIV/0!</v>
      </c>
      <c r="Q313" s="307">
        <f>SUM(Q320,Q327)</f>
        <v>0</v>
      </c>
      <c r="R313" s="307">
        <f>SUM(R320,R327)</f>
        <v>0</v>
      </c>
      <c r="S313" s="308" t="e">
        <f>SUM(R313/Q313*100)</f>
        <v>#DIV/0!</v>
      </c>
      <c r="T313" s="307">
        <f>SUM(T320,T327)</f>
        <v>0</v>
      </c>
      <c r="U313" s="307">
        <f>SUM(U320,U327)</f>
        <v>0</v>
      </c>
      <c r="V313" s="308" t="e">
        <f>SUM(U313/T313*100)</f>
        <v>#DIV/0!</v>
      </c>
      <c r="W313" s="307">
        <f>SUM(W320,W327)</f>
        <v>0</v>
      </c>
      <c r="X313" s="307">
        <f>SUM(X320,X327)</f>
        <v>0</v>
      </c>
      <c r="Y313" s="308" t="e">
        <f>SUM(X313/W313*100)</f>
        <v>#DIV/0!</v>
      </c>
      <c r="Z313" s="723">
        <f>SUM(Z320,Z327)</f>
        <v>0</v>
      </c>
      <c r="AA313" s="657"/>
      <c r="AB313" s="729"/>
      <c r="AC313" s="723">
        <f>SUM(AC320,AC327)</f>
        <v>0</v>
      </c>
      <c r="AD313" s="648" t="e">
        <f>SUM(AC313/Z313*100)</f>
        <v>#DIV/0!</v>
      </c>
      <c r="AE313" s="723">
        <f>SUM(AE320,AE327)</f>
        <v>0</v>
      </c>
      <c r="AF313" s="657"/>
      <c r="AG313" s="729"/>
      <c r="AH313" s="723">
        <f>SUM(AH320,AH327)</f>
        <v>0</v>
      </c>
      <c r="AI313" s="648" t="e">
        <f>SUM(AH313/AE313*100)</f>
        <v>#DIV/0!</v>
      </c>
      <c r="AJ313" s="723">
        <f>SUM(AJ320,AJ327)</f>
        <v>0</v>
      </c>
      <c r="AK313" s="657"/>
      <c r="AL313" s="723">
        <f>SUM(AL320,AL327)</f>
        <v>0</v>
      </c>
      <c r="AM313" s="726" t="e">
        <f>SUM(AL313/AJ313*100)</f>
        <v>#DIV/0!</v>
      </c>
      <c r="AN313" s="350">
        <f>SUM(AN320,AN327)</f>
        <v>0</v>
      </c>
      <c r="AO313" s="326"/>
      <c r="AP313" s="350">
        <f>SUM(AP320,AP327)</f>
        <v>0</v>
      </c>
      <c r="AQ313" s="325" t="e">
        <f>SUM(AP313/AN313*100)</f>
        <v>#DIV/0!</v>
      </c>
      <c r="AR313" s="350">
        <f>SUM(AR320,AR327)</f>
        <v>0</v>
      </c>
      <c r="AS313" s="354"/>
      <c r="AT313" s="350">
        <f>SUM(AT320,AT327)</f>
        <v>0</v>
      </c>
      <c r="AU313" s="325" t="e">
        <f>SUM(AT313/AR313*100)</f>
        <v>#DIV/0!</v>
      </c>
      <c r="AV313" s="350">
        <f>SUM(AV320,AV327)</f>
        <v>0</v>
      </c>
      <c r="AW313" s="350">
        <f>SUM(AW320,AW327)</f>
        <v>0</v>
      </c>
      <c r="AX313" s="325" t="e">
        <f>SUM(AW313/AV313*100)</f>
        <v>#DIV/0!</v>
      </c>
      <c r="AY313" s="204"/>
    </row>
    <row r="314" spans="1:51" ht="22.5" customHeight="1">
      <c r="A314" s="841"/>
      <c r="B314" s="1189"/>
      <c r="C314" s="1192"/>
      <c r="D314" s="844" t="s">
        <v>252</v>
      </c>
      <c r="E314" s="850"/>
      <c r="F314" s="850"/>
      <c r="G314" s="853"/>
      <c r="H314" s="434"/>
      <c r="I314" s="434"/>
      <c r="J314" s="435"/>
      <c r="K314" s="434"/>
      <c r="L314" s="434"/>
      <c r="M314" s="434"/>
      <c r="N314" s="434"/>
      <c r="O314" s="434"/>
      <c r="P314" s="434"/>
      <c r="Q314" s="515"/>
      <c r="R314" s="515"/>
      <c r="S314" s="515"/>
      <c r="T314" s="515"/>
      <c r="U314" s="515"/>
      <c r="V314" s="515"/>
      <c r="W314" s="515"/>
      <c r="X314" s="515"/>
      <c r="Y314" s="515"/>
      <c r="Z314" s="656"/>
      <c r="AA314" s="657"/>
      <c r="AB314" s="729"/>
      <c r="AC314" s="730"/>
      <c r="AD314" s="659"/>
      <c r="AE314" s="659"/>
      <c r="AF314" s="657"/>
      <c r="AG314" s="729"/>
      <c r="AH314" s="730"/>
      <c r="AI314" s="656"/>
      <c r="AJ314" s="659"/>
      <c r="AK314" s="657"/>
      <c r="AL314" s="730"/>
      <c r="AM314" s="731"/>
      <c r="AN314" s="326"/>
      <c r="AO314" s="326"/>
      <c r="AP314" s="326"/>
      <c r="AQ314" s="326"/>
      <c r="AR314" s="326"/>
      <c r="AS314" s="326"/>
      <c r="AT314" s="326"/>
      <c r="AU314" s="326"/>
      <c r="AV314" s="326"/>
      <c r="AW314" s="326"/>
      <c r="AX314" s="326"/>
      <c r="AY314" s="204"/>
    </row>
    <row r="315" spans="1:51" ht="31.2">
      <c r="A315" s="845"/>
      <c r="B315" s="1190"/>
      <c r="C315" s="1193"/>
      <c r="D315" s="846" t="s">
        <v>7</v>
      </c>
      <c r="E315" s="851"/>
      <c r="F315" s="851"/>
      <c r="G315" s="854"/>
      <c r="H315" s="428"/>
      <c r="I315" s="428"/>
      <c r="J315" s="429"/>
      <c r="K315" s="428"/>
      <c r="L315" s="428"/>
      <c r="M315" s="428"/>
      <c r="N315" s="428"/>
      <c r="O315" s="428"/>
      <c r="P315" s="428"/>
      <c r="Q315" s="513"/>
      <c r="R315" s="513"/>
      <c r="S315" s="513"/>
      <c r="T315" s="513"/>
      <c r="U315" s="513"/>
      <c r="V315" s="513"/>
      <c r="W315" s="513"/>
      <c r="X315" s="513"/>
      <c r="Y315" s="513"/>
      <c r="Z315" s="661"/>
      <c r="AA315" s="650"/>
      <c r="AB315" s="727"/>
      <c r="AC315" s="732"/>
      <c r="AD315" s="652"/>
      <c r="AE315" s="652"/>
      <c r="AF315" s="650"/>
      <c r="AG315" s="727"/>
      <c r="AH315" s="732"/>
      <c r="AI315" s="661"/>
      <c r="AJ315" s="652"/>
      <c r="AK315" s="650"/>
      <c r="AL315" s="732"/>
      <c r="AM315" s="733"/>
      <c r="AN315" s="326"/>
      <c r="AO315" s="326"/>
      <c r="AP315" s="326"/>
      <c r="AQ315" s="326"/>
      <c r="AR315" s="326"/>
      <c r="AS315" s="326"/>
      <c r="AT315" s="326"/>
      <c r="AU315" s="326"/>
      <c r="AV315" s="326"/>
      <c r="AW315" s="326"/>
      <c r="AX315" s="326"/>
      <c r="AY315" s="209"/>
    </row>
    <row r="316" spans="1:51" ht="15.6">
      <c r="A316" s="200" t="s">
        <v>276</v>
      </c>
      <c r="B316" s="1185" t="s">
        <v>402</v>
      </c>
      <c r="C316" s="1076" t="s">
        <v>302</v>
      </c>
      <c r="D316" s="223" t="s">
        <v>5</v>
      </c>
      <c r="E316" s="268">
        <f>SUM(H316,K316,N316,Q316,T316,W316,Z316,AE316,AJ316,AN316,AR316,AV316)</f>
        <v>250</v>
      </c>
      <c r="F316" s="270">
        <f>SUM(I316,L316,O316,R316,U316,X316,AC316,AH316,AL316,AP316,AT316,AW316)</f>
        <v>250</v>
      </c>
      <c r="G316" s="276">
        <f>SUM(F316/E316*100)</f>
        <v>100</v>
      </c>
      <c r="H316" s="425">
        <f>SUM(H323,H330)</f>
        <v>0</v>
      </c>
      <c r="I316" s="425">
        <f>SUM(I323,I330)</f>
        <v>0</v>
      </c>
      <c r="J316" s="426"/>
      <c r="K316" s="875">
        <v>250</v>
      </c>
      <c r="L316" s="875">
        <v>250</v>
      </c>
      <c r="M316" s="935">
        <f>SUM(L316/K316*100)</f>
        <v>100</v>
      </c>
      <c r="N316" s="458">
        <v>0</v>
      </c>
      <c r="O316" s="425">
        <f>SUM(O323,O330)</f>
        <v>0</v>
      </c>
      <c r="P316" s="425" t="e">
        <f>SUM(O316/N316*100)</f>
        <v>#DIV/0!</v>
      </c>
      <c r="Q316" s="512"/>
      <c r="R316" s="512"/>
      <c r="S316" s="512"/>
      <c r="T316" s="512"/>
      <c r="U316" s="512"/>
      <c r="V316" s="512"/>
      <c r="W316" s="512"/>
      <c r="X316" s="512"/>
      <c r="Y316" s="512"/>
      <c r="Z316" s="660"/>
      <c r="AA316" s="724"/>
      <c r="AB316" s="725"/>
      <c r="AC316" s="734"/>
      <c r="AD316" s="648"/>
      <c r="AE316" s="648"/>
      <c r="AF316" s="724"/>
      <c r="AG316" s="725"/>
      <c r="AH316" s="734"/>
      <c r="AI316" s="660"/>
      <c r="AJ316" s="648"/>
      <c r="AK316" s="724"/>
      <c r="AL316" s="734"/>
      <c r="AM316" s="726"/>
      <c r="AN316" s="325"/>
      <c r="AO316" s="325"/>
      <c r="AP316" s="325"/>
      <c r="AQ316" s="325"/>
      <c r="AR316" s="325"/>
      <c r="AS316" s="325"/>
      <c r="AT316" s="325"/>
      <c r="AU316" s="325"/>
      <c r="AV316" s="325"/>
      <c r="AW316" s="325"/>
      <c r="AX316" s="325"/>
      <c r="AY316" s="155"/>
    </row>
    <row r="317" spans="1:51" ht="25.5" customHeight="1">
      <c r="A317" s="202"/>
      <c r="B317" s="1186"/>
      <c r="C317" s="1077"/>
      <c r="D317" s="203" t="s">
        <v>1</v>
      </c>
      <c r="E317" s="268"/>
      <c r="F317" s="270"/>
      <c r="G317" s="276"/>
      <c r="H317" s="425"/>
      <c r="I317" s="425"/>
      <c r="J317" s="429"/>
      <c r="K317" s="428"/>
      <c r="L317" s="428"/>
      <c r="M317" s="935"/>
      <c r="N317" s="458"/>
      <c r="O317" s="425"/>
      <c r="P317" s="425"/>
      <c r="Q317" s="513"/>
      <c r="R317" s="513"/>
      <c r="S317" s="513"/>
      <c r="T317" s="513"/>
      <c r="U317" s="513"/>
      <c r="V317" s="513"/>
      <c r="W317" s="513"/>
      <c r="X317" s="513"/>
      <c r="Y317" s="513"/>
      <c r="Z317" s="661"/>
      <c r="AA317" s="650"/>
      <c r="AB317" s="727"/>
      <c r="AC317" s="732"/>
      <c r="AD317" s="652"/>
      <c r="AE317" s="652"/>
      <c r="AF317" s="650"/>
      <c r="AG317" s="727"/>
      <c r="AH317" s="732"/>
      <c r="AI317" s="661"/>
      <c r="AJ317" s="652"/>
      <c r="AK317" s="650"/>
      <c r="AL317" s="732"/>
      <c r="AM317" s="733"/>
      <c r="AN317" s="326"/>
      <c r="AO317" s="326"/>
      <c r="AP317" s="326"/>
      <c r="AQ317" s="326"/>
      <c r="AR317" s="326"/>
      <c r="AS317" s="326"/>
      <c r="AT317" s="326"/>
      <c r="AU317" s="326"/>
      <c r="AV317" s="326"/>
      <c r="AW317" s="326"/>
      <c r="AX317" s="326"/>
      <c r="AY317" s="204"/>
    </row>
    <row r="318" spans="1:51" ht="45" customHeight="1">
      <c r="A318" s="202"/>
      <c r="B318" s="1186"/>
      <c r="C318" s="1077"/>
      <c r="D318" s="205" t="s">
        <v>357</v>
      </c>
      <c r="E318" s="268"/>
      <c r="F318" s="270"/>
      <c r="G318" s="276"/>
      <c r="H318" s="425"/>
      <c r="I318" s="425"/>
      <c r="J318" s="432"/>
      <c r="K318" s="428"/>
      <c r="L318" s="428"/>
      <c r="M318" s="935"/>
      <c r="N318" s="458"/>
      <c r="O318" s="425"/>
      <c r="P318" s="425"/>
      <c r="Q318" s="514"/>
      <c r="R318" s="514"/>
      <c r="S318" s="514"/>
      <c r="T318" s="514"/>
      <c r="U318" s="514"/>
      <c r="V318" s="514"/>
      <c r="W318" s="514"/>
      <c r="X318" s="514"/>
      <c r="Y318" s="514"/>
      <c r="Z318" s="663"/>
      <c r="AA318" s="653"/>
      <c r="AB318" s="728"/>
      <c r="AC318" s="735"/>
      <c r="AD318" s="655"/>
      <c r="AE318" s="655"/>
      <c r="AF318" s="653"/>
      <c r="AG318" s="728"/>
      <c r="AH318" s="735"/>
      <c r="AI318" s="663"/>
      <c r="AJ318" s="655"/>
      <c r="AK318" s="653"/>
      <c r="AL318" s="735"/>
      <c r="AM318" s="736"/>
      <c r="AN318" s="326"/>
      <c r="AO318" s="326"/>
      <c r="AP318" s="326"/>
      <c r="AQ318" s="326"/>
      <c r="AR318" s="326"/>
      <c r="AS318" s="326"/>
      <c r="AT318" s="326"/>
      <c r="AU318" s="326"/>
      <c r="AV318" s="326"/>
      <c r="AW318" s="326"/>
      <c r="AX318" s="326"/>
      <c r="AY318" s="204"/>
    </row>
    <row r="319" spans="1:51" ht="15.6">
      <c r="A319" s="202"/>
      <c r="B319" s="1186"/>
      <c r="C319" s="1077"/>
      <c r="D319" s="206" t="s">
        <v>251</v>
      </c>
      <c r="E319" s="268">
        <f>SUM(H319,K319,N319,Q319,T319,W319,Z319,AE319,AJ319,AN319,AR319,AV319)</f>
        <v>250</v>
      </c>
      <c r="F319" s="270">
        <f>SUM(I319,L319,O319,R319,U319,X319,AC319,AH319,AL319,AP319,AT319,AW319)</f>
        <v>250</v>
      </c>
      <c r="G319" s="276">
        <f>SUM(F319/E319*100)</f>
        <v>100</v>
      </c>
      <c r="H319" s="425">
        <f>SUM(H326,H333)</f>
        <v>0</v>
      </c>
      <c r="I319" s="425">
        <f>SUM(I326,I333)</f>
        <v>0</v>
      </c>
      <c r="J319" s="432"/>
      <c r="K319" s="875">
        <v>250</v>
      </c>
      <c r="L319" s="875">
        <v>250</v>
      </c>
      <c r="M319" s="935">
        <f>SUM(L319/K319*100)</f>
        <v>100</v>
      </c>
      <c r="N319" s="458">
        <v>0</v>
      </c>
      <c r="O319" s="425">
        <f>SUM(O326,O333)</f>
        <v>0</v>
      </c>
      <c r="P319" s="425" t="e">
        <f>SUM(O319/N319*100)</f>
        <v>#DIV/0!</v>
      </c>
      <c r="Q319" s="514"/>
      <c r="R319" s="514"/>
      <c r="S319" s="514"/>
      <c r="T319" s="514"/>
      <c r="U319" s="514"/>
      <c r="V319" s="514"/>
      <c r="W319" s="514"/>
      <c r="X319" s="514"/>
      <c r="Y319" s="514"/>
      <c r="Z319" s="663"/>
      <c r="AA319" s="653"/>
      <c r="AB319" s="728"/>
      <c r="AC319" s="735"/>
      <c r="AD319" s="655"/>
      <c r="AE319" s="655"/>
      <c r="AF319" s="653"/>
      <c r="AG319" s="728"/>
      <c r="AH319" s="735"/>
      <c r="AI319" s="663"/>
      <c r="AJ319" s="655"/>
      <c r="AK319" s="653"/>
      <c r="AL319" s="735"/>
      <c r="AM319" s="736"/>
      <c r="AN319" s="326"/>
      <c r="AO319" s="326"/>
      <c r="AP319" s="326"/>
      <c r="AQ319" s="326"/>
      <c r="AR319" s="326"/>
      <c r="AS319" s="326"/>
      <c r="AT319" s="326"/>
      <c r="AU319" s="326"/>
      <c r="AV319" s="326"/>
      <c r="AW319" s="326"/>
      <c r="AX319" s="326"/>
      <c r="AY319" s="204"/>
    </row>
    <row r="320" spans="1:51" ht="85.5" customHeight="1">
      <c r="A320" s="202"/>
      <c r="B320" s="1186"/>
      <c r="C320" s="1077"/>
      <c r="D320" s="206" t="s">
        <v>259</v>
      </c>
      <c r="E320" s="268">
        <f>SUM(H320,K320,N320,Q320,T320,W320,Z320,AE320,AJ320,AN320,AR320,AV320)</f>
        <v>0</v>
      </c>
      <c r="F320" s="270">
        <f>SUM(I320,L320,O320,R320,U320,X320,AC320,AH320,AL320,AP320,AT320,AW320)</f>
        <v>0</v>
      </c>
      <c r="G320" s="276" t="e">
        <f>SUM(F320/E320*100)</f>
        <v>#DIV/0!</v>
      </c>
      <c r="H320" s="425">
        <f>SUM(H327,H334)</f>
        <v>0</v>
      </c>
      <c r="I320" s="425">
        <f>SUM(I327,I334)</f>
        <v>0</v>
      </c>
      <c r="J320" s="435"/>
      <c r="K320" s="425">
        <f>SUM(K327,K334)</f>
        <v>0</v>
      </c>
      <c r="L320" s="425">
        <f>SUM(L327,L334)</f>
        <v>0</v>
      </c>
      <c r="M320" s="935" t="e">
        <f>SUM(L320/K320*100)</f>
        <v>#DIV/0!</v>
      </c>
      <c r="N320" s="425">
        <f>SUM(N327,N334)</f>
        <v>0</v>
      </c>
      <c r="O320" s="425">
        <f>SUM(O327,O334)</f>
        <v>0</v>
      </c>
      <c r="P320" s="425" t="e">
        <f>SUM(O320/N320*100)</f>
        <v>#DIV/0!</v>
      </c>
      <c r="Q320" s="515"/>
      <c r="R320" s="515"/>
      <c r="S320" s="515"/>
      <c r="T320" s="515"/>
      <c r="U320" s="515"/>
      <c r="V320" s="515"/>
      <c r="W320" s="515"/>
      <c r="X320" s="515"/>
      <c r="Y320" s="515"/>
      <c r="Z320" s="656"/>
      <c r="AA320" s="657"/>
      <c r="AB320" s="729"/>
      <c r="AC320" s="730"/>
      <c r="AD320" s="659"/>
      <c r="AE320" s="659"/>
      <c r="AF320" s="657"/>
      <c r="AG320" s="729"/>
      <c r="AH320" s="730"/>
      <c r="AI320" s="656"/>
      <c r="AJ320" s="659"/>
      <c r="AK320" s="657"/>
      <c r="AL320" s="730"/>
      <c r="AM320" s="731"/>
      <c r="AN320" s="326"/>
      <c r="AO320" s="326"/>
      <c r="AP320" s="326"/>
      <c r="AQ320" s="326"/>
      <c r="AR320" s="326"/>
      <c r="AS320" s="326"/>
      <c r="AT320" s="326"/>
      <c r="AU320" s="326"/>
      <c r="AV320" s="326"/>
      <c r="AW320" s="326"/>
      <c r="AX320" s="326"/>
      <c r="AY320" s="204"/>
    </row>
    <row r="321" spans="1:51" ht="22.5" customHeight="1">
      <c r="A321" s="202"/>
      <c r="B321" s="1186"/>
      <c r="C321" s="1077"/>
      <c r="D321" s="206" t="s">
        <v>252</v>
      </c>
      <c r="E321" s="236"/>
      <c r="F321" s="236"/>
      <c r="G321" s="235"/>
      <c r="H321" s="434"/>
      <c r="I321" s="434"/>
      <c r="J321" s="435"/>
      <c r="K321" s="434"/>
      <c r="L321" s="434"/>
      <c r="M321" s="434"/>
      <c r="N321" s="434"/>
      <c r="O321" s="434"/>
      <c r="P321" s="434"/>
      <c r="Q321" s="515"/>
      <c r="R321" s="515"/>
      <c r="S321" s="515"/>
      <c r="T321" s="515"/>
      <c r="U321" s="515"/>
      <c r="V321" s="515"/>
      <c r="W321" s="515"/>
      <c r="X321" s="515"/>
      <c r="Y321" s="515"/>
      <c r="Z321" s="656"/>
      <c r="AA321" s="657"/>
      <c r="AB321" s="729"/>
      <c r="AC321" s="730"/>
      <c r="AD321" s="659"/>
      <c r="AE321" s="659"/>
      <c r="AF321" s="657"/>
      <c r="AG321" s="729"/>
      <c r="AH321" s="730"/>
      <c r="AI321" s="656"/>
      <c r="AJ321" s="659"/>
      <c r="AK321" s="657"/>
      <c r="AL321" s="730"/>
      <c r="AM321" s="731"/>
      <c r="AN321" s="326"/>
      <c r="AO321" s="326"/>
      <c r="AP321" s="326"/>
      <c r="AQ321" s="326"/>
      <c r="AR321" s="326"/>
      <c r="AS321" s="326"/>
      <c r="AT321" s="326"/>
      <c r="AU321" s="326"/>
      <c r="AV321" s="326"/>
      <c r="AW321" s="326"/>
      <c r="AX321" s="326"/>
      <c r="AY321" s="204"/>
    </row>
    <row r="322" spans="1:51" ht="31.2">
      <c r="A322" s="207"/>
      <c r="B322" s="1187"/>
      <c r="C322" s="1078"/>
      <c r="D322" s="208" t="s">
        <v>7</v>
      </c>
      <c r="E322" s="233"/>
      <c r="F322" s="233"/>
      <c r="G322" s="234"/>
      <c r="H322" s="428"/>
      <c r="I322" s="428"/>
      <c r="J322" s="429"/>
      <c r="K322" s="428"/>
      <c r="L322" s="428"/>
      <c r="M322" s="428"/>
      <c r="N322" s="428"/>
      <c r="O322" s="428"/>
      <c r="P322" s="428"/>
      <c r="Q322" s="513"/>
      <c r="R322" s="513"/>
      <c r="S322" s="513"/>
      <c r="T322" s="513"/>
      <c r="U322" s="513"/>
      <c r="V322" s="513"/>
      <c r="W322" s="513"/>
      <c r="X322" s="513"/>
      <c r="Y322" s="513"/>
      <c r="Z322" s="661"/>
      <c r="AA322" s="650"/>
      <c r="AB322" s="727"/>
      <c r="AC322" s="732"/>
      <c r="AD322" s="652"/>
      <c r="AE322" s="652"/>
      <c r="AF322" s="650"/>
      <c r="AG322" s="727"/>
      <c r="AH322" s="732"/>
      <c r="AI322" s="661"/>
      <c r="AJ322" s="652"/>
      <c r="AK322" s="650"/>
      <c r="AL322" s="732"/>
      <c r="AM322" s="733"/>
      <c r="AN322" s="326"/>
      <c r="AO322" s="326"/>
      <c r="AP322" s="326"/>
      <c r="AQ322" s="326"/>
      <c r="AR322" s="326"/>
      <c r="AS322" s="326"/>
      <c r="AT322" s="326"/>
      <c r="AU322" s="326"/>
      <c r="AV322" s="326"/>
      <c r="AW322" s="326"/>
      <c r="AX322" s="326"/>
      <c r="AY322" s="209"/>
    </row>
    <row r="323" spans="1:51" ht="34.5" hidden="1" customHeight="1">
      <c r="A323" s="200" t="s">
        <v>277</v>
      </c>
      <c r="B323" s="1185"/>
      <c r="C323" s="1076"/>
      <c r="D323" s="223" t="s">
        <v>5</v>
      </c>
      <c r="E323" s="268">
        <f>SUM(H323,K323,N323,Q323,T323,W323,Z323,AE323,AJ323,AN323,AR323,AV323)</f>
        <v>0</v>
      </c>
      <c r="F323" s="270">
        <f>SUM(I323,L323,O323,R323,U323,X323,AC323,AH323,AL323,AP323,AT323,AW323)</f>
        <v>0</v>
      </c>
      <c r="G323" s="276" t="e">
        <f>SUM(F323/E323*100)</f>
        <v>#DIV/0!</v>
      </c>
      <c r="H323" s="425">
        <f>SUM(H330,H337)</f>
        <v>0</v>
      </c>
      <c r="I323" s="425">
        <f>SUM(I330,I337)</f>
        <v>0</v>
      </c>
      <c r="J323" s="426"/>
      <c r="K323" s="425">
        <f>SUM(K330,K337)</f>
        <v>0</v>
      </c>
      <c r="L323" s="425">
        <f>SUM(L330,L337)</f>
        <v>0</v>
      </c>
      <c r="M323" s="425"/>
      <c r="N323" s="425">
        <v>0</v>
      </c>
      <c r="O323" s="425">
        <f>SUM(O330,O337)</f>
        <v>0</v>
      </c>
      <c r="P323" s="425" t="e">
        <f>SUM(O323/N323*100)</f>
        <v>#DIV/0!</v>
      </c>
      <c r="Q323" s="512"/>
      <c r="R323" s="512"/>
      <c r="S323" s="512"/>
      <c r="T323" s="512"/>
      <c r="U323" s="512"/>
      <c r="V323" s="512"/>
      <c r="W323" s="512"/>
      <c r="X323" s="512"/>
      <c r="Y323" s="512"/>
      <c r="Z323" s="660"/>
      <c r="AA323" s="724"/>
      <c r="AB323" s="725"/>
      <c r="AC323" s="734"/>
      <c r="AD323" s="648"/>
      <c r="AE323" s="648"/>
      <c r="AF323" s="724"/>
      <c r="AG323" s="725"/>
      <c r="AH323" s="734"/>
      <c r="AI323" s="660"/>
      <c r="AJ323" s="648"/>
      <c r="AK323" s="724"/>
      <c r="AL323" s="734"/>
      <c r="AM323" s="726"/>
      <c r="AN323" s="325"/>
      <c r="AO323" s="325"/>
      <c r="AP323" s="325"/>
      <c r="AQ323" s="325"/>
      <c r="AR323" s="325"/>
      <c r="AS323" s="325"/>
      <c r="AT323" s="325"/>
      <c r="AU323" s="325"/>
      <c r="AV323" s="325"/>
      <c r="AW323" s="325"/>
      <c r="AX323" s="325"/>
      <c r="AY323" s="155"/>
    </row>
    <row r="324" spans="1:51" ht="36.75" hidden="1" customHeight="1">
      <c r="A324" s="202"/>
      <c r="B324" s="1186"/>
      <c r="C324" s="1077"/>
      <c r="D324" s="203" t="s">
        <v>1</v>
      </c>
      <c r="E324" s="268"/>
      <c r="F324" s="270"/>
      <c r="G324" s="276"/>
      <c r="H324" s="425"/>
      <c r="I324" s="425"/>
      <c r="J324" s="429"/>
      <c r="K324" s="425"/>
      <c r="L324" s="425"/>
      <c r="M324" s="428"/>
      <c r="N324" s="425"/>
      <c r="O324" s="425"/>
      <c r="P324" s="425"/>
      <c r="Q324" s="513"/>
      <c r="R324" s="513"/>
      <c r="S324" s="513"/>
      <c r="T324" s="513"/>
      <c r="U324" s="513"/>
      <c r="V324" s="513"/>
      <c r="W324" s="513"/>
      <c r="X324" s="513"/>
      <c r="Y324" s="513"/>
      <c r="Z324" s="661"/>
      <c r="AA324" s="650"/>
      <c r="AB324" s="727"/>
      <c r="AC324" s="732"/>
      <c r="AD324" s="652"/>
      <c r="AE324" s="652"/>
      <c r="AF324" s="650"/>
      <c r="AG324" s="727"/>
      <c r="AH324" s="732"/>
      <c r="AI324" s="661"/>
      <c r="AJ324" s="652"/>
      <c r="AK324" s="650"/>
      <c r="AL324" s="732"/>
      <c r="AM324" s="733"/>
      <c r="AN324" s="326"/>
      <c r="AO324" s="326"/>
      <c r="AP324" s="326"/>
      <c r="AQ324" s="326"/>
      <c r="AR324" s="326"/>
      <c r="AS324" s="326"/>
      <c r="AT324" s="326"/>
      <c r="AU324" s="326"/>
      <c r="AV324" s="326"/>
      <c r="AW324" s="326"/>
      <c r="AX324" s="326"/>
      <c r="AY324" s="204"/>
    </row>
    <row r="325" spans="1:51" ht="45" hidden="1" customHeight="1">
      <c r="A325" s="202"/>
      <c r="B325" s="1186"/>
      <c r="C325" s="1077"/>
      <c r="D325" s="205" t="s">
        <v>357</v>
      </c>
      <c r="E325" s="268"/>
      <c r="F325" s="270"/>
      <c r="G325" s="276"/>
      <c r="H325" s="425"/>
      <c r="I325" s="425"/>
      <c r="J325" s="432"/>
      <c r="K325" s="425"/>
      <c r="L325" s="425"/>
      <c r="M325" s="431"/>
      <c r="N325" s="425"/>
      <c r="O325" s="425"/>
      <c r="P325" s="425"/>
      <c r="Q325" s="514"/>
      <c r="R325" s="514"/>
      <c r="S325" s="514"/>
      <c r="T325" s="514"/>
      <c r="U325" s="514"/>
      <c r="V325" s="514"/>
      <c r="W325" s="514"/>
      <c r="X325" s="514"/>
      <c r="Y325" s="514"/>
      <c r="Z325" s="663"/>
      <c r="AA325" s="653"/>
      <c r="AB325" s="728"/>
      <c r="AC325" s="735"/>
      <c r="AD325" s="655"/>
      <c r="AE325" s="655"/>
      <c r="AF325" s="653"/>
      <c r="AG325" s="728"/>
      <c r="AH325" s="735"/>
      <c r="AI325" s="663"/>
      <c r="AJ325" s="655"/>
      <c r="AK325" s="653"/>
      <c r="AL325" s="735"/>
      <c r="AM325" s="736"/>
      <c r="AN325" s="326"/>
      <c r="AO325" s="326"/>
      <c r="AP325" s="326"/>
      <c r="AQ325" s="326"/>
      <c r="AR325" s="326"/>
      <c r="AS325" s="326"/>
      <c r="AT325" s="326"/>
      <c r="AU325" s="326"/>
      <c r="AV325" s="326"/>
      <c r="AW325" s="326"/>
      <c r="AX325" s="326"/>
      <c r="AY325" s="204"/>
    </row>
    <row r="326" spans="1:51" ht="34.5" hidden="1" customHeight="1">
      <c r="A326" s="202"/>
      <c r="B326" s="1186"/>
      <c r="C326" s="1077"/>
      <c r="D326" s="206" t="s">
        <v>251</v>
      </c>
      <c r="E326" s="268">
        <f>SUM(H326,K326,N326,Q326,T326,W326,Z326,AE326,AJ326,AN326,AR326,AV326)</f>
        <v>0</v>
      </c>
      <c r="F326" s="270">
        <f>SUM(I326,L326,O326,R326,U326,X326,AC326,AH326,AL326,AP326,AT326,AW326)</f>
        <v>0</v>
      </c>
      <c r="G326" s="276" t="e">
        <f>SUM(F326/E326*100)</f>
        <v>#DIV/0!</v>
      </c>
      <c r="H326" s="425">
        <f>SUM(H333,H340)</f>
        <v>0</v>
      </c>
      <c r="I326" s="425">
        <f>SUM(I333,I340)</f>
        <v>0</v>
      </c>
      <c r="J326" s="432"/>
      <c r="K326" s="425">
        <f>SUM(K333,K340)</f>
        <v>0</v>
      </c>
      <c r="L326" s="425">
        <f>SUM(L333,L340)</f>
        <v>0</v>
      </c>
      <c r="M326" s="431"/>
      <c r="N326" s="425">
        <v>0</v>
      </c>
      <c r="O326" s="425">
        <f>SUM(O333,O340)</f>
        <v>0</v>
      </c>
      <c r="P326" s="425" t="e">
        <f>SUM(O326/N326*100)</f>
        <v>#DIV/0!</v>
      </c>
      <c r="Q326" s="514"/>
      <c r="R326" s="514"/>
      <c r="S326" s="514"/>
      <c r="T326" s="514"/>
      <c r="U326" s="514"/>
      <c r="V326" s="514"/>
      <c r="W326" s="514"/>
      <c r="X326" s="514"/>
      <c r="Y326" s="514"/>
      <c r="Z326" s="663"/>
      <c r="AA326" s="653"/>
      <c r="AB326" s="728"/>
      <c r="AC326" s="735"/>
      <c r="AD326" s="655"/>
      <c r="AE326" s="655"/>
      <c r="AF326" s="653"/>
      <c r="AG326" s="728"/>
      <c r="AH326" s="735"/>
      <c r="AI326" s="663"/>
      <c r="AJ326" s="655"/>
      <c r="AK326" s="653"/>
      <c r="AL326" s="735"/>
      <c r="AM326" s="736"/>
      <c r="AN326" s="326"/>
      <c r="AO326" s="326"/>
      <c r="AP326" s="326"/>
      <c r="AQ326" s="326"/>
      <c r="AR326" s="326"/>
      <c r="AS326" s="326"/>
      <c r="AT326" s="326"/>
      <c r="AU326" s="326"/>
      <c r="AV326" s="326"/>
      <c r="AW326" s="326"/>
      <c r="AX326" s="326"/>
      <c r="AY326" s="204"/>
    </row>
    <row r="327" spans="1:51" ht="85.5" hidden="1" customHeight="1">
      <c r="A327" s="202"/>
      <c r="B327" s="1186"/>
      <c r="C327" s="1077"/>
      <c r="D327" s="206" t="s">
        <v>259</v>
      </c>
      <c r="E327" s="268">
        <f>SUM(H327,K327,N327,Q327,T327,W327,Z327,AE327,AJ327,AN327,AR327,AV327)</f>
        <v>0</v>
      </c>
      <c r="F327" s="270">
        <f>SUM(I327,L327,O327,R327,U327,X327,AC327,AH327,AL327,AP327,AT327,AW327)</f>
        <v>0</v>
      </c>
      <c r="G327" s="276" t="e">
        <f>SUM(F327/E327*100)</f>
        <v>#DIV/0!</v>
      </c>
      <c r="H327" s="425">
        <f>SUM(H334,H341)</f>
        <v>0</v>
      </c>
      <c r="I327" s="425">
        <f>SUM(I334,I341)</f>
        <v>0</v>
      </c>
      <c r="J327" s="435"/>
      <c r="K327" s="425">
        <f>SUM(K334,K341)</f>
        <v>0</v>
      </c>
      <c r="L327" s="425">
        <f>SUM(L334,L341)</f>
        <v>0</v>
      </c>
      <c r="M327" s="434"/>
      <c r="N327" s="425">
        <f>SUM(N334,N341)</f>
        <v>0</v>
      </c>
      <c r="O327" s="425">
        <f>SUM(O334,O341)</f>
        <v>0</v>
      </c>
      <c r="P327" s="425" t="e">
        <f>SUM(O327/N327*100)</f>
        <v>#DIV/0!</v>
      </c>
      <c r="Q327" s="515"/>
      <c r="R327" s="515"/>
      <c r="S327" s="515"/>
      <c r="T327" s="515"/>
      <c r="U327" s="515"/>
      <c r="V327" s="515"/>
      <c r="W327" s="515"/>
      <c r="X327" s="515"/>
      <c r="Y327" s="515"/>
      <c r="Z327" s="656"/>
      <c r="AA327" s="657"/>
      <c r="AB327" s="729"/>
      <c r="AC327" s="730"/>
      <c r="AD327" s="659"/>
      <c r="AE327" s="659"/>
      <c r="AF327" s="657"/>
      <c r="AG327" s="729"/>
      <c r="AH327" s="730"/>
      <c r="AI327" s="656"/>
      <c r="AJ327" s="659"/>
      <c r="AK327" s="657"/>
      <c r="AL327" s="730"/>
      <c r="AM327" s="731"/>
      <c r="AN327" s="326"/>
      <c r="AO327" s="326"/>
      <c r="AP327" s="326"/>
      <c r="AQ327" s="326"/>
      <c r="AR327" s="326"/>
      <c r="AS327" s="326"/>
      <c r="AT327" s="326"/>
      <c r="AU327" s="326"/>
      <c r="AV327" s="326"/>
      <c r="AW327" s="326"/>
      <c r="AX327" s="326"/>
      <c r="AY327" s="204"/>
    </row>
    <row r="328" spans="1:51" ht="22.5" hidden="1" customHeight="1">
      <c r="A328" s="202"/>
      <c r="B328" s="1186"/>
      <c r="C328" s="1077"/>
      <c r="D328" s="206" t="s">
        <v>252</v>
      </c>
      <c r="E328" s="236"/>
      <c r="F328" s="236"/>
      <c r="G328" s="235"/>
      <c r="H328" s="434"/>
      <c r="I328" s="434"/>
      <c r="J328" s="435"/>
      <c r="K328" s="434"/>
      <c r="L328" s="434"/>
      <c r="M328" s="434"/>
      <c r="N328" s="434"/>
      <c r="O328" s="434"/>
      <c r="P328" s="434"/>
      <c r="Q328" s="515"/>
      <c r="R328" s="515"/>
      <c r="S328" s="515"/>
      <c r="T328" s="515"/>
      <c r="U328" s="515"/>
      <c r="V328" s="515"/>
      <c r="W328" s="515"/>
      <c r="X328" s="515"/>
      <c r="Y328" s="515"/>
      <c r="Z328" s="656"/>
      <c r="AA328" s="657"/>
      <c r="AB328" s="729"/>
      <c r="AC328" s="730"/>
      <c r="AD328" s="659"/>
      <c r="AE328" s="659"/>
      <c r="AF328" s="657"/>
      <c r="AG328" s="729"/>
      <c r="AH328" s="730"/>
      <c r="AI328" s="656"/>
      <c r="AJ328" s="659"/>
      <c r="AK328" s="657"/>
      <c r="AL328" s="730"/>
      <c r="AM328" s="731"/>
      <c r="AN328" s="326"/>
      <c r="AO328" s="326"/>
      <c r="AP328" s="326"/>
      <c r="AQ328" s="326"/>
      <c r="AR328" s="326"/>
      <c r="AS328" s="326"/>
      <c r="AT328" s="326"/>
      <c r="AU328" s="326"/>
      <c r="AV328" s="326"/>
      <c r="AW328" s="326"/>
      <c r="AX328" s="326"/>
      <c r="AY328" s="204"/>
    </row>
    <row r="329" spans="1:51" ht="54" hidden="1" customHeight="1">
      <c r="A329" s="207"/>
      <c r="B329" s="1187"/>
      <c r="C329" s="1078"/>
      <c r="D329" s="208" t="s">
        <v>7</v>
      </c>
      <c r="E329" s="233"/>
      <c r="F329" s="233"/>
      <c r="G329" s="234"/>
      <c r="H329" s="428"/>
      <c r="I329" s="428"/>
      <c r="J329" s="429"/>
      <c r="K329" s="428"/>
      <c r="L329" s="428"/>
      <c r="M329" s="428"/>
      <c r="N329" s="428"/>
      <c r="O329" s="428"/>
      <c r="P329" s="428"/>
      <c r="Q329" s="513"/>
      <c r="R329" s="513"/>
      <c r="S329" s="513"/>
      <c r="T329" s="513"/>
      <c r="U329" s="513"/>
      <c r="V329" s="513"/>
      <c r="W329" s="513"/>
      <c r="X329" s="513"/>
      <c r="Y329" s="513"/>
      <c r="Z329" s="661"/>
      <c r="AA329" s="650"/>
      <c r="AB329" s="727"/>
      <c r="AC329" s="732"/>
      <c r="AD329" s="652"/>
      <c r="AE329" s="652"/>
      <c r="AF329" s="650"/>
      <c r="AG329" s="727"/>
      <c r="AH329" s="732"/>
      <c r="AI329" s="661"/>
      <c r="AJ329" s="652"/>
      <c r="AK329" s="650"/>
      <c r="AL329" s="732"/>
      <c r="AM329" s="733"/>
      <c r="AN329" s="326"/>
      <c r="AO329" s="326"/>
      <c r="AP329" s="326"/>
      <c r="AQ329" s="326"/>
      <c r="AR329" s="326"/>
      <c r="AS329" s="326"/>
      <c r="AT329" s="326"/>
      <c r="AU329" s="326"/>
      <c r="AV329" s="326"/>
      <c r="AW329" s="326"/>
      <c r="AX329" s="326"/>
      <c r="AY329" s="209"/>
    </row>
    <row r="330" spans="1:51" ht="22.5" customHeight="1">
      <c r="A330" s="847" t="s">
        <v>328</v>
      </c>
      <c r="B330" s="1188" t="s">
        <v>298</v>
      </c>
      <c r="C330" s="1191" t="s">
        <v>403</v>
      </c>
      <c r="D330" s="840" t="s">
        <v>5</v>
      </c>
      <c r="E330" s="848">
        <f>SUM(H330,K330,N330,Q330,T330,W330,Z330,AE330,AJ330,AN330,AR330,AV330)</f>
        <v>0</v>
      </c>
      <c r="F330" s="849">
        <f>SUM(I330,L330,O330,R330,U330,X330,AC330,AH330,AL330,AP330,AT330,AW330)</f>
        <v>0</v>
      </c>
      <c r="G330" s="852" t="e">
        <f>SUM(F330/E330*100)</f>
        <v>#DIV/0!</v>
      </c>
      <c r="H330" s="425">
        <f>SUM(H337,H344)</f>
        <v>0</v>
      </c>
      <c r="I330" s="425">
        <f>SUM(I337,I344)</f>
        <v>0</v>
      </c>
      <c r="J330" s="426" t="e">
        <f>SUM(I330/H330*100)</f>
        <v>#DIV/0!</v>
      </c>
      <c r="K330" s="425">
        <f>SUM(K337,K344)</f>
        <v>0</v>
      </c>
      <c r="L330" s="425">
        <f>SUM(L337,L344)</f>
        <v>0</v>
      </c>
      <c r="M330" s="426" t="e">
        <f>SUM(L330/K330*100)</f>
        <v>#DIV/0!</v>
      </c>
      <c r="N330" s="425">
        <f>SUM(N337,N344)</f>
        <v>0</v>
      </c>
      <c r="O330" s="425">
        <f>SUM(O337,O344)</f>
        <v>0</v>
      </c>
      <c r="P330" s="426" t="e">
        <f>SUM(O330/N330*100)</f>
        <v>#DIV/0!</v>
      </c>
      <c r="Q330" s="512">
        <f>SUM(Q337,Q344)</f>
        <v>0</v>
      </c>
      <c r="R330" s="512">
        <f>SUM(R337,R344)</f>
        <v>0</v>
      </c>
      <c r="S330" s="542" t="e">
        <f>SUM(R330/Q330*100)</f>
        <v>#DIV/0!</v>
      </c>
      <c r="T330" s="512">
        <f>SUM(T337,T344)</f>
        <v>0</v>
      </c>
      <c r="U330" s="512">
        <f>SUM(U337,U344)</f>
        <v>0</v>
      </c>
      <c r="V330" s="542" t="e">
        <f>SUM(U330/T330*100)</f>
        <v>#DIV/0!</v>
      </c>
      <c r="W330" s="512">
        <f>SUM(W337,W344)</f>
        <v>0</v>
      </c>
      <c r="X330" s="512">
        <f>SUM(X337,X344)</f>
        <v>0</v>
      </c>
      <c r="Y330" s="542" t="e">
        <f>SUM(X330/W330*100)</f>
        <v>#DIV/0!</v>
      </c>
      <c r="Z330" s="775">
        <f>SUM(Z337,Z344)</f>
        <v>0</v>
      </c>
      <c r="AA330" s="724"/>
      <c r="AB330" s="725"/>
      <c r="AC330" s="775">
        <f>SUM(AC337,AC344)</f>
        <v>0</v>
      </c>
      <c r="AD330" s="648" t="e">
        <f>SUM(AC330/Z330*100)</f>
        <v>#DIV/0!</v>
      </c>
      <c r="AE330" s="775">
        <f>SUM(AE337,AE344)</f>
        <v>0</v>
      </c>
      <c r="AF330" s="724"/>
      <c r="AG330" s="725"/>
      <c r="AH330" s="775">
        <f>SUM(AH337,AH344)</f>
        <v>0</v>
      </c>
      <c r="AI330" s="648" t="e">
        <f>SUM(AH330/AE330*100)</f>
        <v>#DIV/0!</v>
      </c>
      <c r="AJ330" s="775">
        <f>SUM(AJ337,AJ344)</f>
        <v>0</v>
      </c>
      <c r="AK330" s="724"/>
      <c r="AL330" s="775">
        <f>SUM(AL337,AL344)</f>
        <v>0</v>
      </c>
      <c r="AM330" s="648" t="e">
        <f>SUM(AL330/AJ330*100)</f>
        <v>#DIV/0!</v>
      </c>
      <c r="AN330" s="325">
        <f>SUM(AN337,AN344)</f>
        <v>0</v>
      </c>
      <c r="AO330" s="325"/>
      <c r="AP330" s="325">
        <f>SUM(AP337,AP344)</f>
        <v>0</v>
      </c>
      <c r="AQ330" s="565" t="e">
        <f>SUM(AP330/AN330*100)</f>
        <v>#DIV/0!</v>
      </c>
      <c r="AR330" s="325">
        <f>SUM(AR337,AR344)</f>
        <v>0</v>
      </c>
      <c r="AS330" s="325"/>
      <c r="AT330" s="325">
        <f>SUM(AT337,AT344)</f>
        <v>0</v>
      </c>
      <c r="AU330" s="565" t="e">
        <f>SUM(AT330/AR330*100)</f>
        <v>#DIV/0!</v>
      </c>
      <c r="AV330" s="325">
        <f>SUM(AV337,AV344)</f>
        <v>0</v>
      </c>
      <c r="AW330" s="325">
        <f>SUM(AW337,AW344)</f>
        <v>0</v>
      </c>
      <c r="AX330" s="565" t="e">
        <f>SUM(AW330/AT330*100)</f>
        <v>#DIV/0!</v>
      </c>
      <c r="AY330" s="155"/>
    </row>
    <row r="331" spans="1:51" ht="31.2">
      <c r="A331" s="841"/>
      <c r="B331" s="1189"/>
      <c r="C331" s="1192"/>
      <c r="D331" s="842" t="s">
        <v>1</v>
      </c>
      <c r="E331" s="848"/>
      <c r="F331" s="849"/>
      <c r="G331" s="852"/>
      <c r="H331" s="425"/>
      <c r="I331" s="425"/>
      <c r="J331" s="426"/>
      <c r="K331" s="425"/>
      <c r="L331" s="425"/>
      <c r="M331" s="426"/>
      <c r="N331" s="425"/>
      <c r="O331" s="425"/>
      <c r="P331" s="426"/>
      <c r="Q331" s="512"/>
      <c r="R331" s="512"/>
      <c r="S331" s="542"/>
      <c r="T331" s="512"/>
      <c r="U331" s="512"/>
      <c r="V331" s="542"/>
      <c r="W331" s="512"/>
      <c r="X331" s="512"/>
      <c r="Y331" s="542"/>
      <c r="Z331" s="775"/>
      <c r="AA331" s="650"/>
      <c r="AB331" s="727"/>
      <c r="AC331" s="775"/>
      <c r="AD331" s="648"/>
      <c r="AE331" s="775"/>
      <c r="AF331" s="650"/>
      <c r="AG331" s="727"/>
      <c r="AH331" s="775"/>
      <c r="AI331" s="648"/>
      <c r="AJ331" s="775"/>
      <c r="AK331" s="650"/>
      <c r="AL331" s="775"/>
      <c r="AM331" s="648"/>
      <c r="AN331" s="325"/>
      <c r="AO331" s="326"/>
      <c r="AP331" s="325"/>
      <c r="AQ331" s="565"/>
      <c r="AR331" s="325"/>
      <c r="AS331" s="326"/>
      <c r="AT331" s="325"/>
      <c r="AU331" s="565"/>
      <c r="AV331" s="325"/>
      <c r="AW331" s="325"/>
      <c r="AX331" s="565"/>
      <c r="AY331" s="204"/>
    </row>
    <row r="332" spans="1:51" ht="31.2">
      <c r="A332" s="841"/>
      <c r="B332" s="1189"/>
      <c r="C332" s="1192"/>
      <c r="D332" s="843" t="s">
        <v>357</v>
      </c>
      <c r="E332" s="848"/>
      <c r="F332" s="849"/>
      <c r="G332" s="852"/>
      <c r="H332" s="425"/>
      <c r="I332" s="425"/>
      <c r="J332" s="426"/>
      <c r="K332" s="425"/>
      <c r="L332" s="425"/>
      <c r="M332" s="426"/>
      <c r="N332" s="425"/>
      <c r="O332" s="425"/>
      <c r="P332" s="426"/>
      <c r="Q332" s="512"/>
      <c r="R332" s="512"/>
      <c r="S332" s="542"/>
      <c r="T332" s="512"/>
      <c r="U332" s="512"/>
      <c r="V332" s="542"/>
      <c r="W332" s="512"/>
      <c r="X332" s="512"/>
      <c r="Y332" s="542"/>
      <c r="Z332" s="775"/>
      <c r="AA332" s="653"/>
      <c r="AB332" s="728"/>
      <c r="AC332" s="775"/>
      <c r="AD332" s="648"/>
      <c r="AE332" s="775"/>
      <c r="AF332" s="653"/>
      <c r="AG332" s="728"/>
      <c r="AH332" s="775"/>
      <c r="AI332" s="648"/>
      <c r="AJ332" s="775"/>
      <c r="AK332" s="653"/>
      <c r="AL332" s="775"/>
      <c r="AM332" s="648"/>
      <c r="AN332" s="325"/>
      <c r="AO332" s="326"/>
      <c r="AP332" s="325"/>
      <c r="AQ332" s="565"/>
      <c r="AR332" s="325"/>
      <c r="AS332" s="326"/>
      <c r="AT332" s="325"/>
      <c r="AU332" s="565"/>
      <c r="AV332" s="325"/>
      <c r="AW332" s="325"/>
      <c r="AX332" s="565"/>
      <c r="AY332" s="204"/>
    </row>
    <row r="333" spans="1:51" ht="22.5" customHeight="1">
      <c r="A333" s="841"/>
      <c r="B333" s="1189"/>
      <c r="C333" s="1192"/>
      <c r="D333" s="844" t="s">
        <v>251</v>
      </c>
      <c r="E333" s="848">
        <f>SUM(H333,K333,N333,Q333,T333,W333,Z333,AE333,AJ333,AN333,AR333,AV333)</f>
        <v>0</v>
      </c>
      <c r="F333" s="849">
        <f>SUM(I333,L333,O333,R333,U333,X333,AC333,AH333,AL333,AP333,AT333,AW333)</f>
        <v>0</v>
      </c>
      <c r="G333" s="852" t="e">
        <f>SUM(F333/E333*100)</f>
        <v>#DIV/0!</v>
      </c>
      <c r="H333" s="425">
        <f t="shared" ref="H333:I334" si="54">SUM(H340,H347)</f>
        <v>0</v>
      </c>
      <c r="I333" s="425">
        <f t="shared" si="54"/>
        <v>0</v>
      </c>
      <c r="J333" s="426" t="e">
        <f>SUM(I333/H333*100)</f>
        <v>#DIV/0!</v>
      </c>
      <c r="K333" s="425">
        <f t="shared" ref="K333:L333" si="55">SUM(K340,K347)</f>
        <v>0</v>
      </c>
      <c r="L333" s="425">
        <f t="shared" si="55"/>
        <v>0</v>
      </c>
      <c r="M333" s="426" t="e">
        <f>SUM(L333/K333*100)</f>
        <v>#DIV/0!</v>
      </c>
      <c r="N333" s="425">
        <f t="shared" ref="N333:O333" si="56">SUM(N340,N347)</f>
        <v>0</v>
      </c>
      <c r="O333" s="425">
        <f t="shared" si="56"/>
        <v>0</v>
      </c>
      <c r="P333" s="426" t="e">
        <f>SUM(O333/N333*100)</f>
        <v>#DIV/0!</v>
      </c>
      <c r="Q333" s="512">
        <f t="shared" ref="Q333:R334" si="57">SUM(Q340,Q347)</f>
        <v>0</v>
      </c>
      <c r="R333" s="512">
        <f t="shared" si="57"/>
        <v>0</v>
      </c>
      <c r="S333" s="542" t="e">
        <f>SUM(R333/Q333*100)</f>
        <v>#DIV/0!</v>
      </c>
      <c r="T333" s="512">
        <f t="shared" ref="T333:U333" si="58">SUM(T340,T347)</f>
        <v>0</v>
      </c>
      <c r="U333" s="512">
        <f t="shared" si="58"/>
        <v>0</v>
      </c>
      <c r="V333" s="542" t="e">
        <f>SUM(U333/T333*100)</f>
        <v>#DIV/0!</v>
      </c>
      <c r="W333" s="512">
        <f t="shared" ref="W333:X333" si="59">SUM(W340,W347)</f>
        <v>0</v>
      </c>
      <c r="X333" s="512">
        <f t="shared" si="59"/>
        <v>0</v>
      </c>
      <c r="Y333" s="542" t="e">
        <f>SUM(X333/W333*100)</f>
        <v>#DIV/0!</v>
      </c>
      <c r="Z333" s="775">
        <f t="shared" ref="Z333:Z334" si="60">SUM(Z340,Z347)</f>
        <v>0</v>
      </c>
      <c r="AA333" s="653"/>
      <c r="AB333" s="728"/>
      <c r="AC333" s="775">
        <f t="shared" ref="AC333:AC334" si="61">SUM(AC340,AC347)</f>
        <v>0</v>
      </c>
      <c r="AD333" s="648" t="e">
        <f>SUM(AC333/Z333*100)</f>
        <v>#DIV/0!</v>
      </c>
      <c r="AE333" s="775">
        <f t="shared" ref="AE333:AE334" si="62">SUM(AE340,AE347)</f>
        <v>0</v>
      </c>
      <c r="AF333" s="653"/>
      <c r="AG333" s="728"/>
      <c r="AH333" s="775">
        <f t="shared" ref="AH333:AH334" si="63">SUM(AH340,AH347)</f>
        <v>0</v>
      </c>
      <c r="AI333" s="648" t="e">
        <f>SUM(AH333/AE333*100)</f>
        <v>#DIV/0!</v>
      </c>
      <c r="AJ333" s="775">
        <f t="shared" ref="AJ333:AJ334" si="64">SUM(AJ340,AJ347)</f>
        <v>0</v>
      </c>
      <c r="AK333" s="653"/>
      <c r="AL333" s="775">
        <f t="shared" ref="AL333:AL334" si="65">SUM(AL340,AL347)</f>
        <v>0</v>
      </c>
      <c r="AM333" s="648" t="e">
        <f>SUM(AL333/AJ333*100)</f>
        <v>#DIV/0!</v>
      </c>
      <c r="AN333" s="325">
        <f t="shared" ref="AN333:AN334" si="66">SUM(AN340,AN347)</f>
        <v>0</v>
      </c>
      <c r="AO333" s="326"/>
      <c r="AP333" s="325">
        <f t="shared" ref="AP333:AP334" si="67">SUM(AP340,AP347)</f>
        <v>0</v>
      </c>
      <c r="AQ333" s="565" t="e">
        <f>SUM(AP333/AN333*100)</f>
        <v>#DIV/0!</v>
      </c>
      <c r="AR333" s="325">
        <f t="shared" ref="AR333:AR334" si="68">SUM(AR340,AR347)</f>
        <v>0</v>
      </c>
      <c r="AS333" s="326"/>
      <c r="AT333" s="325">
        <f t="shared" ref="AT333:AT334" si="69">SUM(AT340,AT347)</f>
        <v>0</v>
      </c>
      <c r="AU333" s="565" t="e">
        <f>SUM(AT333/AR333*100)</f>
        <v>#DIV/0!</v>
      </c>
      <c r="AV333" s="325">
        <f t="shared" ref="AV333:AW334" si="70">SUM(AV340,AV347)</f>
        <v>0</v>
      </c>
      <c r="AW333" s="325">
        <f t="shared" si="70"/>
        <v>0</v>
      </c>
      <c r="AX333" s="565" t="e">
        <f>SUM(AW333/AT333*100)</f>
        <v>#DIV/0!</v>
      </c>
      <c r="AY333" s="204"/>
    </row>
    <row r="334" spans="1:51" ht="85.5" customHeight="1">
      <c r="A334" s="841"/>
      <c r="B334" s="1189"/>
      <c r="C334" s="1192"/>
      <c r="D334" s="844" t="s">
        <v>259</v>
      </c>
      <c r="E334" s="848">
        <f>SUM(H334,K334,N334,Q334,T334,W334,Z334,AE334,AJ334,AN334,AR334,AV334)</f>
        <v>0</v>
      </c>
      <c r="F334" s="849">
        <f>SUM(I334,L334,O334,R334,U334,X334,AC334,AH334,AL334,AP334,AT334,AW334)</f>
        <v>0</v>
      </c>
      <c r="G334" s="852" t="e">
        <f>SUM(F334/E334*100)</f>
        <v>#DIV/0!</v>
      </c>
      <c r="H334" s="425">
        <f t="shared" si="54"/>
        <v>0</v>
      </c>
      <c r="I334" s="425">
        <f t="shared" si="54"/>
        <v>0</v>
      </c>
      <c r="J334" s="426" t="e">
        <f>SUM(I334/H334*100)</f>
        <v>#DIV/0!</v>
      </c>
      <c r="K334" s="425">
        <f t="shared" ref="K334:L334" si="71">SUM(K341,K348)</f>
        <v>0</v>
      </c>
      <c r="L334" s="425">
        <f t="shared" si="71"/>
        <v>0</v>
      </c>
      <c r="M334" s="426" t="e">
        <f>SUM(L334/K334*100)</f>
        <v>#DIV/0!</v>
      </c>
      <c r="N334" s="425">
        <f t="shared" ref="N334:O334" si="72">SUM(N341,N348)</f>
        <v>0</v>
      </c>
      <c r="O334" s="425">
        <f t="shared" si="72"/>
        <v>0</v>
      </c>
      <c r="P334" s="426" t="e">
        <f>SUM(O334/N334*100)</f>
        <v>#DIV/0!</v>
      </c>
      <c r="Q334" s="512">
        <f t="shared" si="57"/>
        <v>0</v>
      </c>
      <c r="R334" s="512">
        <f t="shared" si="57"/>
        <v>0</v>
      </c>
      <c r="S334" s="542" t="e">
        <f>SUM(R334/Q334*100)</f>
        <v>#DIV/0!</v>
      </c>
      <c r="T334" s="512">
        <f t="shared" ref="T334:U334" si="73">SUM(T341,T348)</f>
        <v>0</v>
      </c>
      <c r="U334" s="512">
        <f t="shared" si="73"/>
        <v>0</v>
      </c>
      <c r="V334" s="542" t="e">
        <f>SUM(U334/T334*100)</f>
        <v>#DIV/0!</v>
      </c>
      <c r="W334" s="512">
        <f t="shared" ref="W334:X334" si="74">SUM(W341,W348)</f>
        <v>0</v>
      </c>
      <c r="X334" s="512">
        <f t="shared" si="74"/>
        <v>0</v>
      </c>
      <c r="Y334" s="542" t="e">
        <f>SUM(X334/W334*100)</f>
        <v>#DIV/0!</v>
      </c>
      <c r="Z334" s="775">
        <f t="shared" si="60"/>
        <v>0</v>
      </c>
      <c r="AA334" s="657"/>
      <c r="AB334" s="729"/>
      <c r="AC334" s="775">
        <f t="shared" si="61"/>
        <v>0</v>
      </c>
      <c r="AD334" s="648" t="e">
        <f>SUM(AC334/Z334*100)</f>
        <v>#DIV/0!</v>
      </c>
      <c r="AE334" s="775">
        <f t="shared" si="62"/>
        <v>0</v>
      </c>
      <c r="AF334" s="657"/>
      <c r="AG334" s="729"/>
      <c r="AH334" s="775">
        <f t="shared" si="63"/>
        <v>0</v>
      </c>
      <c r="AI334" s="648" t="e">
        <f>SUM(AH334/AE334*100)</f>
        <v>#DIV/0!</v>
      </c>
      <c r="AJ334" s="775">
        <f t="shared" si="64"/>
        <v>0</v>
      </c>
      <c r="AK334" s="657"/>
      <c r="AL334" s="775">
        <f t="shared" si="65"/>
        <v>0</v>
      </c>
      <c r="AM334" s="648" t="e">
        <f>SUM(AL334/AJ334*100)</f>
        <v>#DIV/0!</v>
      </c>
      <c r="AN334" s="325">
        <f t="shared" si="66"/>
        <v>0</v>
      </c>
      <c r="AO334" s="326"/>
      <c r="AP334" s="325">
        <f t="shared" si="67"/>
        <v>0</v>
      </c>
      <c r="AQ334" s="565" t="e">
        <f>SUM(AP334/AN334*100)</f>
        <v>#DIV/0!</v>
      </c>
      <c r="AR334" s="325">
        <f t="shared" si="68"/>
        <v>0</v>
      </c>
      <c r="AS334" s="326"/>
      <c r="AT334" s="325">
        <f t="shared" si="69"/>
        <v>0</v>
      </c>
      <c r="AU334" s="565" t="e">
        <f>SUM(AT334/AR334*100)</f>
        <v>#DIV/0!</v>
      </c>
      <c r="AV334" s="325">
        <f t="shared" si="70"/>
        <v>0</v>
      </c>
      <c r="AW334" s="325">
        <f t="shared" si="70"/>
        <v>0</v>
      </c>
      <c r="AX334" s="565" t="e">
        <f>SUM(AW334/AT334*100)</f>
        <v>#DIV/0!</v>
      </c>
      <c r="AY334" s="204"/>
    </row>
    <row r="335" spans="1:51" ht="22.5" customHeight="1">
      <c r="A335" s="841"/>
      <c r="B335" s="1189"/>
      <c r="C335" s="1192"/>
      <c r="D335" s="844" t="s">
        <v>252</v>
      </c>
      <c r="E335" s="850"/>
      <c r="F335" s="850"/>
      <c r="G335" s="853"/>
      <c r="H335" s="434"/>
      <c r="I335" s="434"/>
      <c r="J335" s="435"/>
      <c r="K335" s="434"/>
      <c r="L335" s="434"/>
      <c r="M335" s="434"/>
      <c r="N335" s="434"/>
      <c r="O335" s="434"/>
      <c r="P335" s="434"/>
      <c r="Q335" s="515"/>
      <c r="R335" s="515"/>
      <c r="S335" s="515"/>
      <c r="T335" s="515"/>
      <c r="U335" s="515"/>
      <c r="V335" s="515"/>
      <c r="W335" s="515"/>
      <c r="X335" s="515"/>
      <c r="Y335" s="515"/>
      <c r="Z335" s="656"/>
      <c r="AA335" s="657"/>
      <c r="AB335" s="729"/>
      <c r="AC335" s="730"/>
      <c r="AD335" s="659"/>
      <c r="AE335" s="659"/>
      <c r="AF335" s="657"/>
      <c r="AG335" s="729"/>
      <c r="AH335" s="730"/>
      <c r="AI335" s="656"/>
      <c r="AJ335" s="659"/>
      <c r="AK335" s="657"/>
      <c r="AL335" s="730"/>
      <c r="AM335" s="731"/>
      <c r="AN335" s="326"/>
      <c r="AO335" s="326"/>
      <c r="AP335" s="326"/>
      <c r="AQ335" s="326"/>
      <c r="AR335" s="326"/>
      <c r="AS335" s="326"/>
      <c r="AT335" s="326"/>
      <c r="AU335" s="326"/>
      <c r="AV335" s="326"/>
      <c r="AW335" s="326"/>
      <c r="AX335" s="326"/>
      <c r="AY335" s="204"/>
    </row>
    <row r="336" spans="1:51" ht="31.2">
      <c r="A336" s="845"/>
      <c r="B336" s="1190"/>
      <c r="C336" s="1193"/>
      <c r="D336" s="846" t="s">
        <v>7</v>
      </c>
      <c r="E336" s="851"/>
      <c r="F336" s="851"/>
      <c r="G336" s="854"/>
      <c r="H336" s="428"/>
      <c r="I336" s="428"/>
      <c r="J336" s="429"/>
      <c r="K336" s="428"/>
      <c r="L336" s="428"/>
      <c r="M336" s="428"/>
      <c r="N336" s="428"/>
      <c r="O336" s="428"/>
      <c r="P336" s="428"/>
      <c r="Q336" s="513"/>
      <c r="R336" s="513"/>
      <c r="S336" s="513"/>
      <c r="T336" s="513"/>
      <c r="U336" s="513"/>
      <c r="V336" s="513"/>
      <c r="W336" s="513"/>
      <c r="X336" s="513"/>
      <c r="Y336" s="513"/>
      <c r="Z336" s="661"/>
      <c r="AA336" s="650"/>
      <c r="AB336" s="727"/>
      <c r="AC336" s="732"/>
      <c r="AD336" s="652"/>
      <c r="AE336" s="652"/>
      <c r="AF336" s="650"/>
      <c r="AG336" s="727"/>
      <c r="AH336" s="732"/>
      <c r="AI336" s="661"/>
      <c r="AJ336" s="652"/>
      <c r="AK336" s="650"/>
      <c r="AL336" s="732"/>
      <c r="AM336" s="733"/>
      <c r="AN336" s="326"/>
      <c r="AO336" s="326"/>
      <c r="AP336" s="326"/>
      <c r="AQ336" s="326"/>
      <c r="AR336" s="326"/>
      <c r="AS336" s="326"/>
      <c r="AT336" s="326"/>
      <c r="AU336" s="326"/>
      <c r="AV336" s="326"/>
      <c r="AW336" s="326"/>
      <c r="AX336" s="326"/>
      <c r="AY336" s="209"/>
    </row>
    <row r="337" spans="1:51" ht="22.5" customHeight="1">
      <c r="A337" s="304" t="s">
        <v>329</v>
      </c>
      <c r="B337" s="1185" t="s">
        <v>413</v>
      </c>
      <c r="C337" s="1076" t="s">
        <v>403</v>
      </c>
      <c r="D337" s="223" t="s">
        <v>5</v>
      </c>
      <c r="E337" s="268">
        <f>SUM(H337,K337,N337,Q337,T337,W337,Z337,AE337,AJ337,AN337,AR337,AV337)</f>
        <v>0</v>
      </c>
      <c r="F337" s="270">
        <f>SUM(I337,L337,O337,R337,U337,X337,AC337,AH337,AL337,AP337,AT337,AW337)</f>
        <v>0</v>
      </c>
      <c r="G337" s="276" t="e">
        <f>SUM(F337/E337*100)</f>
        <v>#DIV/0!</v>
      </c>
      <c r="H337" s="425"/>
      <c r="I337" s="425"/>
      <c r="J337" s="426"/>
      <c r="K337" s="425"/>
      <c r="L337" s="425"/>
      <c r="M337" s="425"/>
      <c r="N337" s="425"/>
      <c r="O337" s="425"/>
      <c r="P337" s="425"/>
      <c r="Q337" s="541"/>
      <c r="R337" s="541"/>
      <c r="S337" s="542" t="e">
        <f>SUM(R337/Q337*100)</f>
        <v>#DIV/0!</v>
      </c>
      <c r="T337" s="512"/>
      <c r="U337" s="512"/>
      <c r="V337" s="512"/>
      <c r="W337" s="512"/>
      <c r="X337" s="512"/>
      <c r="Y337" s="512"/>
      <c r="Z337" s="775"/>
      <c r="AA337" s="830"/>
      <c r="AB337" s="831"/>
      <c r="AC337" s="832"/>
      <c r="AD337" s="648"/>
      <c r="AE337" s="648"/>
      <c r="AF337" s="724"/>
      <c r="AG337" s="725"/>
      <c r="AH337" s="734"/>
      <c r="AI337" s="660"/>
      <c r="AJ337" s="648"/>
      <c r="AK337" s="724"/>
      <c r="AL337" s="734"/>
      <c r="AM337" s="726"/>
      <c r="AN337" s="325"/>
      <c r="AO337" s="325"/>
      <c r="AP337" s="325"/>
      <c r="AQ337" s="325"/>
      <c r="AR337" s="325"/>
      <c r="AS337" s="325"/>
      <c r="AT337" s="325"/>
      <c r="AU337" s="325"/>
      <c r="AV337" s="325"/>
      <c r="AW337" s="325"/>
      <c r="AX337" s="325"/>
      <c r="AY337" s="155"/>
    </row>
    <row r="338" spans="1:51" ht="36.75" customHeight="1">
      <c r="A338" s="202"/>
      <c r="B338" s="1186"/>
      <c r="C338" s="1077"/>
      <c r="D338" s="203" t="s">
        <v>1</v>
      </c>
      <c r="E338" s="268"/>
      <c r="F338" s="270"/>
      <c r="G338" s="276"/>
      <c r="H338" s="428"/>
      <c r="I338" s="428"/>
      <c r="J338" s="429"/>
      <c r="K338" s="428"/>
      <c r="L338" s="428"/>
      <c r="M338" s="428"/>
      <c r="N338" s="428"/>
      <c r="O338" s="428"/>
      <c r="P338" s="428"/>
      <c r="Q338" s="580"/>
      <c r="R338" s="580"/>
      <c r="S338" s="542"/>
      <c r="T338" s="513"/>
      <c r="U338" s="513"/>
      <c r="V338" s="513"/>
      <c r="W338" s="513"/>
      <c r="X338" s="513"/>
      <c r="Y338" s="513"/>
      <c r="Z338" s="692"/>
      <c r="AA338" s="833"/>
      <c r="AB338" s="834"/>
      <c r="AC338" s="835"/>
      <c r="AD338" s="652"/>
      <c r="AE338" s="652"/>
      <c r="AF338" s="650"/>
      <c r="AG338" s="727"/>
      <c r="AH338" s="732"/>
      <c r="AI338" s="661"/>
      <c r="AJ338" s="652"/>
      <c r="AK338" s="650"/>
      <c r="AL338" s="732"/>
      <c r="AM338" s="733"/>
      <c r="AN338" s="326"/>
      <c r="AO338" s="326"/>
      <c r="AP338" s="326"/>
      <c r="AQ338" s="326"/>
      <c r="AR338" s="326"/>
      <c r="AS338" s="326"/>
      <c r="AT338" s="326"/>
      <c r="AU338" s="326"/>
      <c r="AV338" s="326"/>
      <c r="AW338" s="326"/>
      <c r="AX338" s="326"/>
      <c r="AY338" s="204"/>
    </row>
    <row r="339" spans="1:51" ht="52.5" customHeight="1">
      <c r="A339" s="202"/>
      <c r="B339" s="1186"/>
      <c r="C339" s="1077"/>
      <c r="D339" s="205" t="s">
        <v>357</v>
      </c>
      <c r="E339" s="268"/>
      <c r="F339" s="270"/>
      <c r="G339" s="276"/>
      <c r="H339" s="431"/>
      <c r="I339" s="431"/>
      <c r="J339" s="432"/>
      <c r="K339" s="431"/>
      <c r="L339" s="431"/>
      <c r="M339" s="431"/>
      <c r="N339" s="431"/>
      <c r="O339" s="431"/>
      <c r="P339" s="431"/>
      <c r="Q339" s="871"/>
      <c r="R339" s="871"/>
      <c r="S339" s="542"/>
      <c r="T339" s="514"/>
      <c r="U339" s="514"/>
      <c r="V339" s="514"/>
      <c r="W339" s="514"/>
      <c r="X339" s="514"/>
      <c r="Y339" s="514"/>
      <c r="Z339" s="802"/>
      <c r="AA339" s="836"/>
      <c r="AB339" s="837"/>
      <c r="AC339" s="838"/>
      <c r="AD339" s="655"/>
      <c r="AE339" s="655"/>
      <c r="AF339" s="653"/>
      <c r="AG339" s="728"/>
      <c r="AH339" s="735"/>
      <c r="AI339" s="663"/>
      <c r="AJ339" s="655"/>
      <c r="AK339" s="653"/>
      <c r="AL339" s="735"/>
      <c r="AM339" s="736"/>
      <c r="AN339" s="326"/>
      <c r="AO339" s="326"/>
      <c r="AP339" s="326"/>
      <c r="AQ339" s="326"/>
      <c r="AR339" s="326"/>
      <c r="AS339" s="326"/>
      <c r="AT339" s="326"/>
      <c r="AU339" s="326"/>
      <c r="AV339" s="326"/>
      <c r="AW339" s="326"/>
      <c r="AX339" s="326"/>
      <c r="AY339" s="204"/>
    </row>
    <row r="340" spans="1:51" ht="22.5" customHeight="1">
      <c r="A340" s="202"/>
      <c r="B340" s="1186"/>
      <c r="C340" s="1077"/>
      <c r="D340" s="206" t="s">
        <v>251</v>
      </c>
      <c r="E340" s="268">
        <f>SUM(H340,K340,N340,Q340,T340,W340,Z340,AE340,AJ340,AN340,AR340,AV340)</f>
        <v>0</v>
      </c>
      <c r="F340" s="270">
        <f>SUM(I340,L340,O340,R340,U340,X340,AC340,AH340,AL340,AP340,AT340,AW340)</f>
        <v>0</v>
      </c>
      <c r="G340" s="276" t="e">
        <f>SUM(F340/E340*100)</f>
        <v>#DIV/0!</v>
      </c>
      <c r="H340" s="431"/>
      <c r="I340" s="431"/>
      <c r="J340" s="432"/>
      <c r="K340" s="431"/>
      <c r="L340" s="431"/>
      <c r="M340" s="431"/>
      <c r="N340" s="431"/>
      <c r="O340" s="431"/>
      <c r="P340" s="431"/>
      <c r="Q340" s="871"/>
      <c r="R340" s="871"/>
      <c r="S340" s="542" t="e">
        <f>SUM(R340/Q340*100)</f>
        <v>#DIV/0!</v>
      </c>
      <c r="T340" s="514"/>
      <c r="U340" s="514"/>
      <c r="V340" s="514"/>
      <c r="W340" s="514"/>
      <c r="X340" s="514"/>
      <c r="Y340" s="514"/>
      <c r="Z340" s="802"/>
      <c r="AA340" s="836"/>
      <c r="AB340" s="837"/>
      <c r="AC340" s="838"/>
      <c r="AD340" s="655"/>
      <c r="AE340" s="655"/>
      <c r="AF340" s="653"/>
      <c r="AG340" s="728"/>
      <c r="AH340" s="735"/>
      <c r="AI340" s="663"/>
      <c r="AJ340" s="655"/>
      <c r="AK340" s="653"/>
      <c r="AL340" s="735"/>
      <c r="AM340" s="736"/>
      <c r="AN340" s="326"/>
      <c r="AO340" s="326"/>
      <c r="AP340" s="326"/>
      <c r="AQ340" s="326"/>
      <c r="AR340" s="326"/>
      <c r="AS340" s="326"/>
      <c r="AT340" s="326"/>
      <c r="AU340" s="326"/>
      <c r="AV340" s="326"/>
      <c r="AW340" s="326"/>
      <c r="AX340" s="326"/>
      <c r="AY340" s="204"/>
    </row>
    <row r="341" spans="1:51" ht="85.5" customHeight="1">
      <c r="A341" s="202"/>
      <c r="B341" s="1186"/>
      <c r="C341" s="1077"/>
      <c r="D341" s="206" t="s">
        <v>259</v>
      </c>
      <c r="E341" s="268">
        <f>SUM(H341,K341,N341,Q341,T341,W341,Z341,AE341,AJ341,AN341,AR341,AV341)</f>
        <v>0</v>
      </c>
      <c r="F341" s="270">
        <f>SUM(I341,L341,O341,R341,U341,X341,AC341,AH341,AL341,AP341,AT341,AW341)</f>
        <v>0</v>
      </c>
      <c r="G341" s="276" t="e">
        <f>SUM(F341/E341*100)</f>
        <v>#DIV/0!</v>
      </c>
      <c r="H341" s="434"/>
      <c r="I341" s="434"/>
      <c r="J341" s="435"/>
      <c r="K341" s="434"/>
      <c r="L341" s="434"/>
      <c r="M341" s="434"/>
      <c r="N341" s="434"/>
      <c r="O341" s="434"/>
      <c r="P341" s="434"/>
      <c r="Q341" s="515"/>
      <c r="R341" s="515"/>
      <c r="S341" s="515"/>
      <c r="T341" s="515"/>
      <c r="U341" s="515"/>
      <c r="V341" s="515"/>
      <c r="W341" s="515"/>
      <c r="X341" s="515"/>
      <c r="Y341" s="515"/>
      <c r="Z341" s="656"/>
      <c r="AA341" s="657"/>
      <c r="AB341" s="729"/>
      <c r="AC341" s="730"/>
      <c r="AD341" s="659"/>
      <c r="AE341" s="659"/>
      <c r="AF341" s="657"/>
      <c r="AG341" s="729"/>
      <c r="AH341" s="730"/>
      <c r="AI341" s="656"/>
      <c r="AJ341" s="659"/>
      <c r="AK341" s="657"/>
      <c r="AL341" s="730"/>
      <c r="AM341" s="731"/>
      <c r="AN341" s="326"/>
      <c r="AO341" s="326"/>
      <c r="AP341" s="326"/>
      <c r="AQ341" s="326"/>
      <c r="AR341" s="326"/>
      <c r="AS341" s="326"/>
      <c r="AT341" s="326"/>
      <c r="AU341" s="326"/>
      <c r="AV341" s="326"/>
      <c r="AW341" s="326"/>
      <c r="AX341" s="326"/>
      <c r="AY341" s="204"/>
    </row>
    <row r="342" spans="1:51" ht="22.5" customHeight="1">
      <c r="A342" s="202"/>
      <c r="B342" s="1186"/>
      <c r="C342" s="1077"/>
      <c r="D342" s="206" t="s">
        <v>252</v>
      </c>
      <c r="E342" s="236"/>
      <c r="F342" s="236"/>
      <c r="G342" s="235"/>
      <c r="H342" s="434"/>
      <c r="I342" s="434"/>
      <c r="J342" s="435"/>
      <c r="K342" s="434"/>
      <c r="L342" s="434"/>
      <c r="M342" s="434"/>
      <c r="N342" s="434"/>
      <c r="O342" s="434"/>
      <c r="P342" s="434"/>
      <c r="Q342" s="515"/>
      <c r="R342" s="515"/>
      <c r="S342" s="515"/>
      <c r="T342" s="515"/>
      <c r="U342" s="515"/>
      <c r="V342" s="515"/>
      <c r="W342" s="515"/>
      <c r="X342" s="515"/>
      <c r="Y342" s="515"/>
      <c r="Z342" s="656"/>
      <c r="AA342" s="657"/>
      <c r="AB342" s="729"/>
      <c r="AC342" s="730"/>
      <c r="AD342" s="659"/>
      <c r="AE342" s="659"/>
      <c r="AF342" s="657"/>
      <c r="AG342" s="729"/>
      <c r="AH342" s="730"/>
      <c r="AI342" s="656"/>
      <c r="AJ342" s="659"/>
      <c r="AK342" s="657"/>
      <c r="AL342" s="730"/>
      <c r="AM342" s="731"/>
      <c r="AN342" s="326"/>
      <c r="AO342" s="326"/>
      <c r="AP342" s="326"/>
      <c r="AQ342" s="326"/>
      <c r="AR342" s="326"/>
      <c r="AS342" s="326"/>
      <c r="AT342" s="326"/>
      <c r="AU342" s="326"/>
      <c r="AV342" s="326"/>
      <c r="AW342" s="326"/>
      <c r="AX342" s="326"/>
      <c r="AY342" s="204"/>
    </row>
    <row r="343" spans="1:51" ht="31.2">
      <c r="A343" s="207"/>
      <c r="B343" s="1187"/>
      <c r="C343" s="1078"/>
      <c r="D343" s="208" t="s">
        <v>7</v>
      </c>
      <c r="E343" s="233"/>
      <c r="F343" s="233"/>
      <c r="G343" s="234"/>
      <c r="H343" s="428"/>
      <c r="I343" s="428"/>
      <c r="J343" s="429"/>
      <c r="K343" s="428"/>
      <c r="L343" s="428"/>
      <c r="M343" s="428"/>
      <c r="N343" s="428"/>
      <c r="O343" s="428"/>
      <c r="P343" s="428"/>
      <c r="Q343" s="513"/>
      <c r="R343" s="513"/>
      <c r="S343" s="513"/>
      <c r="T343" s="513"/>
      <c r="U343" s="513"/>
      <c r="V343" s="513"/>
      <c r="W343" s="513"/>
      <c r="X343" s="513"/>
      <c r="Y343" s="513"/>
      <c r="Z343" s="661"/>
      <c r="AA343" s="650"/>
      <c r="AB343" s="727"/>
      <c r="AC343" s="732"/>
      <c r="AD343" s="652"/>
      <c r="AE343" s="652"/>
      <c r="AF343" s="650"/>
      <c r="AG343" s="727"/>
      <c r="AH343" s="732"/>
      <c r="AI343" s="661"/>
      <c r="AJ343" s="652"/>
      <c r="AK343" s="650"/>
      <c r="AL343" s="732"/>
      <c r="AM343" s="733"/>
      <c r="AN343" s="326"/>
      <c r="AO343" s="326"/>
      <c r="AP343" s="326"/>
      <c r="AQ343" s="326"/>
      <c r="AR343" s="326"/>
      <c r="AS343" s="326"/>
      <c r="AT343" s="326"/>
      <c r="AU343" s="326"/>
      <c r="AV343" s="326"/>
      <c r="AW343" s="326"/>
      <c r="AX343" s="326"/>
      <c r="AY343" s="209"/>
    </row>
    <row r="344" spans="1:51" ht="22.5" customHeight="1">
      <c r="A344" s="304" t="s">
        <v>404</v>
      </c>
      <c r="B344" s="1185" t="s">
        <v>405</v>
      </c>
      <c r="C344" s="1076" t="s">
        <v>403</v>
      </c>
      <c r="D344" s="223" t="s">
        <v>5</v>
      </c>
      <c r="E344" s="268">
        <f>SUM(H344,K344,N344,Q344,T344,W344,Z344,AE344,AJ344,AN344,AR344,AV344)</f>
        <v>0</v>
      </c>
      <c r="F344" s="270">
        <f>SUM(I344,L344,O344,R344,U344,X344,AC344,AH344,AL344,AP344,AT344,AW344)</f>
        <v>0</v>
      </c>
      <c r="G344" s="276" t="e">
        <f>SUM(F344/E344*100)</f>
        <v>#DIV/0!</v>
      </c>
      <c r="H344" s="425"/>
      <c r="I344" s="425"/>
      <c r="J344" s="426"/>
      <c r="K344" s="425"/>
      <c r="L344" s="425"/>
      <c r="M344" s="425"/>
      <c r="N344" s="425"/>
      <c r="O344" s="425"/>
      <c r="P344" s="425"/>
      <c r="Q344" s="512"/>
      <c r="R344" s="512"/>
      <c r="S344" s="512"/>
      <c r="T344" s="541"/>
      <c r="U344" s="541"/>
      <c r="V344" s="512" t="e">
        <f>SUM(U344/T344*100)</f>
        <v>#DIV/0!</v>
      </c>
      <c r="W344" s="512"/>
      <c r="X344" s="512"/>
      <c r="Y344" s="512"/>
      <c r="Z344" s="775"/>
      <c r="AA344" s="830"/>
      <c r="AB344" s="831"/>
      <c r="AC344" s="832"/>
      <c r="AD344" s="648"/>
      <c r="AE344" s="648"/>
      <c r="AF344" s="724"/>
      <c r="AG344" s="725"/>
      <c r="AH344" s="734"/>
      <c r="AI344" s="660"/>
      <c r="AJ344" s="738"/>
      <c r="AK344" s="724"/>
      <c r="AL344" s="734"/>
      <c r="AM344" s="726"/>
      <c r="AN344" s="325"/>
      <c r="AO344" s="325"/>
      <c r="AP344" s="325"/>
      <c r="AQ344" s="325"/>
      <c r="AR344" s="325"/>
      <c r="AS344" s="325"/>
      <c r="AT344" s="325"/>
      <c r="AU344" s="325"/>
      <c r="AV344" s="325"/>
      <c r="AW344" s="325"/>
      <c r="AX344" s="325"/>
      <c r="AY344" s="823"/>
    </row>
    <row r="345" spans="1:51" ht="15.75" customHeight="1">
      <c r="A345" s="202"/>
      <c r="B345" s="1186"/>
      <c r="C345" s="1077"/>
      <c r="D345" s="203" t="s">
        <v>1</v>
      </c>
      <c r="E345" s="268"/>
      <c r="F345" s="270"/>
      <c r="G345" s="276"/>
      <c r="H345" s="428"/>
      <c r="I345" s="428"/>
      <c r="J345" s="429"/>
      <c r="K345" s="428"/>
      <c r="L345" s="428"/>
      <c r="M345" s="428"/>
      <c r="N345" s="428"/>
      <c r="O345" s="428"/>
      <c r="P345" s="428"/>
      <c r="Q345" s="513"/>
      <c r="R345" s="513"/>
      <c r="S345" s="513"/>
      <c r="T345" s="580"/>
      <c r="U345" s="541"/>
      <c r="V345" s="512"/>
      <c r="W345" s="513"/>
      <c r="X345" s="513"/>
      <c r="Y345" s="513"/>
      <c r="Z345" s="692"/>
      <c r="AA345" s="833"/>
      <c r="AB345" s="834"/>
      <c r="AC345" s="835"/>
      <c r="AD345" s="652"/>
      <c r="AE345" s="652"/>
      <c r="AF345" s="650"/>
      <c r="AG345" s="727"/>
      <c r="AH345" s="732"/>
      <c r="AI345" s="661"/>
      <c r="AJ345" s="739"/>
      <c r="AK345" s="650"/>
      <c r="AL345" s="732"/>
      <c r="AM345" s="733"/>
      <c r="AN345" s="326"/>
      <c r="AO345" s="326"/>
      <c r="AP345" s="326"/>
      <c r="AQ345" s="326"/>
      <c r="AR345" s="326"/>
      <c r="AS345" s="326"/>
      <c r="AT345" s="326"/>
      <c r="AU345" s="326"/>
      <c r="AV345" s="326"/>
      <c r="AW345" s="326"/>
      <c r="AX345" s="326"/>
      <c r="AY345" s="824"/>
    </row>
    <row r="346" spans="1:51" ht="31.2">
      <c r="A346" s="202"/>
      <c r="B346" s="1186"/>
      <c r="C346" s="1077"/>
      <c r="D346" s="205" t="s">
        <v>357</v>
      </c>
      <c r="E346" s="268"/>
      <c r="F346" s="270"/>
      <c r="G346" s="276"/>
      <c r="H346" s="431"/>
      <c r="I346" s="431"/>
      <c r="J346" s="432"/>
      <c r="K346" s="431"/>
      <c r="L346" s="431"/>
      <c r="M346" s="431"/>
      <c r="N346" s="431"/>
      <c r="O346" s="431"/>
      <c r="P346" s="431"/>
      <c r="Q346" s="514"/>
      <c r="R346" s="514"/>
      <c r="S346" s="514"/>
      <c r="T346" s="871"/>
      <c r="U346" s="580"/>
      <c r="V346" s="512"/>
      <c r="W346" s="514"/>
      <c r="X346" s="514"/>
      <c r="Y346" s="514"/>
      <c r="Z346" s="802"/>
      <c r="AA346" s="836"/>
      <c r="AB346" s="837"/>
      <c r="AC346" s="838"/>
      <c r="AD346" s="655"/>
      <c r="AE346" s="655"/>
      <c r="AF346" s="653"/>
      <c r="AG346" s="728"/>
      <c r="AH346" s="735"/>
      <c r="AI346" s="663"/>
      <c r="AJ346" s="740"/>
      <c r="AK346" s="653"/>
      <c r="AL346" s="735"/>
      <c r="AM346" s="736"/>
      <c r="AN346" s="326"/>
      <c r="AO346" s="326"/>
      <c r="AP346" s="326"/>
      <c r="AQ346" s="326"/>
      <c r="AR346" s="326"/>
      <c r="AS346" s="326"/>
      <c r="AT346" s="326"/>
      <c r="AU346" s="326"/>
      <c r="AV346" s="326"/>
      <c r="AW346" s="326"/>
      <c r="AX346" s="326"/>
      <c r="AY346" s="824"/>
    </row>
    <row r="347" spans="1:51" ht="22.5" customHeight="1">
      <c r="A347" s="202"/>
      <c r="B347" s="1186"/>
      <c r="C347" s="1077"/>
      <c r="D347" s="826" t="s">
        <v>251</v>
      </c>
      <c r="E347" s="268">
        <f>SUM(H347,K347,N347,Q347,T347,W347,Z347,AE347,AJ347,AN347,AR347,AV347)</f>
        <v>0</v>
      </c>
      <c r="F347" s="270">
        <f>SUM(I347,L347,O347,R347,U347,X347,AC347,AH347,AL347,AP347,AT347,AW347)</f>
        <v>0</v>
      </c>
      <c r="G347" s="276" t="e">
        <f>SUM(F347/E347*100)</f>
        <v>#DIV/0!</v>
      </c>
      <c r="H347" s="431"/>
      <c r="I347" s="431"/>
      <c r="J347" s="432"/>
      <c r="K347" s="431"/>
      <c r="L347" s="431"/>
      <c r="M347" s="431"/>
      <c r="N347" s="431"/>
      <c r="O347" s="431"/>
      <c r="P347" s="431"/>
      <c r="Q347" s="514"/>
      <c r="R347" s="514"/>
      <c r="S347" s="514"/>
      <c r="T347" s="871"/>
      <c r="U347" s="871"/>
      <c r="V347" s="512" t="e">
        <f t="shared" ref="V347" si="75">SUM(U347/T347*100)</f>
        <v>#DIV/0!</v>
      </c>
      <c r="W347" s="514"/>
      <c r="X347" s="514"/>
      <c r="Y347" s="514"/>
      <c r="Z347" s="802"/>
      <c r="AA347" s="836"/>
      <c r="AB347" s="837"/>
      <c r="AC347" s="838"/>
      <c r="AD347" s="655"/>
      <c r="AE347" s="655"/>
      <c r="AF347" s="653"/>
      <c r="AG347" s="728"/>
      <c r="AH347" s="735"/>
      <c r="AI347" s="663"/>
      <c r="AJ347" s="740"/>
      <c r="AK347" s="653"/>
      <c r="AL347" s="735"/>
      <c r="AM347" s="736"/>
      <c r="AN347" s="326"/>
      <c r="AO347" s="326"/>
      <c r="AP347" s="326"/>
      <c r="AQ347" s="326"/>
      <c r="AR347" s="326"/>
      <c r="AS347" s="326"/>
      <c r="AT347" s="326"/>
      <c r="AU347" s="326"/>
      <c r="AV347" s="326"/>
      <c r="AW347" s="326"/>
      <c r="AX347" s="326"/>
      <c r="AY347" s="824"/>
    </row>
    <row r="348" spans="1:51" ht="85.5" customHeight="1">
      <c r="A348" s="202"/>
      <c r="B348" s="1186"/>
      <c r="C348" s="1077"/>
      <c r="D348" s="826" t="s">
        <v>259</v>
      </c>
      <c r="E348" s="268">
        <f>SUM(H348,K348,N348,Q348,T348,W348,Z348,AE348,AJ348,AN348,AR348,AV348)</f>
        <v>0</v>
      </c>
      <c r="F348" s="270">
        <f>SUM(I348,L348,O348,R348,U348,X348,AC348,AH348,AL348,AP348,AT348,AW348)</f>
        <v>0</v>
      </c>
      <c r="G348" s="276" t="e">
        <f>SUM(F348/E348*100)</f>
        <v>#DIV/0!</v>
      </c>
      <c r="H348" s="434"/>
      <c r="I348" s="434"/>
      <c r="J348" s="435"/>
      <c r="K348" s="434"/>
      <c r="L348" s="434"/>
      <c r="M348" s="434"/>
      <c r="N348" s="434"/>
      <c r="O348" s="434"/>
      <c r="P348" s="434"/>
      <c r="Q348" s="515"/>
      <c r="R348" s="515"/>
      <c r="S348" s="515"/>
      <c r="T348" s="515"/>
      <c r="U348" s="871"/>
      <c r="V348" s="515"/>
      <c r="W348" s="515"/>
      <c r="X348" s="515"/>
      <c r="Y348" s="515"/>
      <c r="Z348" s="656"/>
      <c r="AA348" s="657"/>
      <c r="AB348" s="729"/>
      <c r="AC348" s="730"/>
      <c r="AD348" s="659"/>
      <c r="AE348" s="659"/>
      <c r="AF348" s="657"/>
      <c r="AG348" s="729"/>
      <c r="AH348" s="730"/>
      <c r="AI348" s="656"/>
      <c r="AJ348" s="659"/>
      <c r="AK348" s="657"/>
      <c r="AL348" s="730"/>
      <c r="AM348" s="731"/>
      <c r="AN348" s="326"/>
      <c r="AO348" s="326"/>
      <c r="AP348" s="326"/>
      <c r="AQ348" s="326"/>
      <c r="AR348" s="326"/>
      <c r="AS348" s="326"/>
      <c r="AT348" s="326"/>
      <c r="AU348" s="326"/>
      <c r="AV348" s="326"/>
      <c r="AW348" s="326"/>
      <c r="AX348" s="326"/>
      <c r="AY348" s="824"/>
    </row>
    <row r="349" spans="1:51" ht="22.5" customHeight="1">
      <c r="A349" s="202"/>
      <c r="B349" s="1186"/>
      <c r="C349" s="1077"/>
      <c r="D349" s="826" t="s">
        <v>252</v>
      </c>
      <c r="E349" s="236"/>
      <c r="F349" s="236"/>
      <c r="G349" s="235"/>
      <c r="H349" s="434"/>
      <c r="I349" s="434"/>
      <c r="J349" s="435"/>
      <c r="K349" s="434"/>
      <c r="L349" s="434"/>
      <c r="M349" s="434"/>
      <c r="N349" s="434"/>
      <c r="O349" s="434"/>
      <c r="P349" s="434"/>
      <c r="Q349" s="515"/>
      <c r="R349" s="515"/>
      <c r="S349" s="515"/>
      <c r="T349" s="515"/>
      <c r="U349" s="515"/>
      <c r="V349" s="515"/>
      <c r="W349" s="515"/>
      <c r="X349" s="515"/>
      <c r="Y349" s="515"/>
      <c r="Z349" s="656"/>
      <c r="AA349" s="657"/>
      <c r="AB349" s="729"/>
      <c r="AC349" s="730"/>
      <c r="AD349" s="659"/>
      <c r="AE349" s="659"/>
      <c r="AF349" s="657"/>
      <c r="AG349" s="729"/>
      <c r="AH349" s="730"/>
      <c r="AI349" s="656"/>
      <c r="AJ349" s="659"/>
      <c r="AK349" s="657"/>
      <c r="AL349" s="730"/>
      <c r="AM349" s="731"/>
      <c r="AN349" s="326"/>
      <c r="AO349" s="326"/>
      <c r="AP349" s="326"/>
      <c r="AQ349" s="326"/>
      <c r="AR349" s="326"/>
      <c r="AS349" s="326"/>
      <c r="AT349" s="326"/>
      <c r="AU349" s="326"/>
      <c r="AV349" s="326"/>
      <c r="AW349" s="326"/>
      <c r="AX349" s="326"/>
      <c r="AY349" s="824"/>
    </row>
    <row r="350" spans="1:51" ht="31.2">
      <c r="A350" s="207"/>
      <c r="B350" s="1187"/>
      <c r="C350" s="1078"/>
      <c r="D350" s="208" t="s">
        <v>7</v>
      </c>
      <c r="E350" s="233"/>
      <c r="F350" s="233"/>
      <c r="G350" s="234"/>
      <c r="H350" s="428"/>
      <c r="I350" s="428"/>
      <c r="J350" s="429"/>
      <c r="K350" s="428"/>
      <c r="L350" s="428"/>
      <c r="M350" s="428"/>
      <c r="N350" s="428"/>
      <c r="O350" s="428"/>
      <c r="P350" s="428"/>
      <c r="Q350" s="513"/>
      <c r="R350" s="513"/>
      <c r="S350" s="513"/>
      <c r="T350" s="513"/>
      <c r="U350" s="513"/>
      <c r="V350" s="513"/>
      <c r="W350" s="513"/>
      <c r="X350" s="513"/>
      <c r="Y350" s="513"/>
      <c r="Z350" s="661"/>
      <c r="AA350" s="650"/>
      <c r="AB350" s="727"/>
      <c r="AC350" s="732"/>
      <c r="AD350" s="652"/>
      <c r="AE350" s="652"/>
      <c r="AF350" s="650"/>
      <c r="AG350" s="727"/>
      <c r="AH350" s="732"/>
      <c r="AI350" s="661"/>
      <c r="AJ350" s="652"/>
      <c r="AK350" s="650"/>
      <c r="AL350" s="732"/>
      <c r="AM350" s="733"/>
      <c r="AN350" s="326"/>
      <c r="AO350" s="326"/>
      <c r="AP350" s="326"/>
      <c r="AQ350" s="326"/>
      <c r="AR350" s="326"/>
      <c r="AS350" s="326"/>
      <c r="AT350" s="326"/>
      <c r="AU350" s="326"/>
      <c r="AV350" s="326"/>
      <c r="AW350" s="326"/>
      <c r="AX350" s="326"/>
      <c r="AY350" s="825"/>
    </row>
    <row r="351" spans="1:51" ht="22.5" customHeight="1">
      <c r="A351" s="839" t="s">
        <v>330</v>
      </c>
      <c r="B351" s="1188" t="s">
        <v>338</v>
      </c>
      <c r="C351" s="1191" t="s">
        <v>300</v>
      </c>
      <c r="D351" s="840" t="s">
        <v>5</v>
      </c>
      <c r="E351" s="848">
        <f>SUM(E358,E372,E379,E386)</f>
        <v>0</v>
      </c>
      <c r="F351" s="848">
        <f>SUM(F358,F372,F379,F386)</f>
        <v>0</v>
      </c>
      <c r="G351" s="852" t="e">
        <f>SUM(F351/E351*100)</f>
        <v>#DIV/0!</v>
      </c>
      <c r="H351" s="459">
        <f>SUM(H358,H372,H379,H386)</f>
        <v>0</v>
      </c>
      <c r="I351" s="459">
        <f>SUM(I358,I372,I379,I386)</f>
        <v>0</v>
      </c>
      <c r="J351" s="306" t="e">
        <f>SUM(I351/H351*100)</f>
        <v>#DIV/0!</v>
      </c>
      <c r="K351" s="459">
        <f>SUM(K358,K372,K379,K386)</f>
        <v>0</v>
      </c>
      <c r="L351" s="459">
        <f>SUM(L358,L372,L379,L386)</f>
        <v>0</v>
      </c>
      <c r="M351" s="306" t="e">
        <f>SUM(L351/K351*100)</f>
        <v>#DIV/0!</v>
      </c>
      <c r="N351" s="459">
        <f>SUM(N358,N372,N379,N386)</f>
        <v>0</v>
      </c>
      <c r="O351" s="459">
        <f>SUM(O358,O372,O379,O386)</f>
        <v>0</v>
      </c>
      <c r="P351" s="306" t="e">
        <f>SUM(O351/N351*100)</f>
        <v>#DIV/0!</v>
      </c>
      <c r="Q351" s="529">
        <f>SUM(Q358,Q372,Q379,Q386)</f>
        <v>0</v>
      </c>
      <c r="R351" s="529">
        <f>SUM(R358,R372,R379,R386)</f>
        <v>0</v>
      </c>
      <c r="S351" s="308" t="e">
        <f>SUM(R351/Q351*100)</f>
        <v>#DIV/0!</v>
      </c>
      <c r="T351" s="529">
        <f>SUM(T358,T372,T379,T386)</f>
        <v>0</v>
      </c>
      <c r="U351" s="529">
        <f>SUM(U358,U372,U379,U386)</f>
        <v>0</v>
      </c>
      <c r="V351" s="308" t="e">
        <f>SUM(U351/T351*100)</f>
        <v>#DIV/0!</v>
      </c>
      <c r="W351" s="529">
        <f>SUM(W358,W372,W379,W386)</f>
        <v>0</v>
      </c>
      <c r="X351" s="529">
        <f>SUM(X358,X372,X379,X386)</f>
        <v>0</v>
      </c>
      <c r="Y351" s="308" t="e">
        <f>SUM(X351/W351*100)</f>
        <v>#DIV/0!</v>
      </c>
      <c r="Z351" s="737">
        <f>SUM(Z358,Z372,Z379,Z386)</f>
        <v>0</v>
      </c>
      <c r="AA351" s="724"/>
      <c r="AB351" s="725"/>
      <c r="AC351" s="737">
        <f>SUM(AC358,AC372,AC379,AC386)</f>
        <v>0</v>
      </c>
      <c r="AD351" s="648" t="e">
        <f>SUM(AC351/Z351*100)</f>
        <v>#DIV/0!</v>
      </c>
      <c r="AE351" s="737">
        <f>SUM(AE358,AE372,AE379,AE386)</f>
        <v>0</v>
      </c>
      <c r="AF351" s="724"/>
      <c r="AG351" s="725"/>
      <c r="AH351" s="737">
        <f>SUM(AH358,AH372,AH379,AH386)</f>
        <v>0</v>
      </c>
      <c r="AI351" s="648" t="e">
        <f>SUM(AH351/AE351*100)</f>
        <v>#DIV/0!</v>
      </c>
      <c r="AJ351" s="737">
        <f>SUM(AJ358,AJ372,AJ379,AJ386)</f>
        <v>0</v>
      </c>
      <c r="AK351" s="724"/>
      <c r="AL351" s="737">
        <f>SUM(AL358,AL372,AL379,AL386)</f>
        <v>0</v>
      </c>
      <c r="AM351" s="648" t="e">
        <f>SUM(AL351/AJ351*100)</f>
        <v>#DIV/0!</v>
      </c>
      <c r="AN351" s="355">
        <f>SUM(AN358,AN372,AN379,AN386)</f>
        <v>0</v>
      </c>
      <c r="AO351" s="325"/>
      <c r="AP351" s="355">
        <f>SUM(AP358,AP372,AP379,AP386)</f>
        <v>0</v>
      </c>
      <c r="AQ351" s="565" t="e">
        <f>SUM(AP351/AN351*100)</f>
        <v>#DIV/0!</v>
      </c>
      <c r="AR351" s="355">
        <f>SUM(AR358,AR372,AR379,AR386)</f>
        <v>0</v>
      </c>
      <c r="AS351" s="325"/>
      <c r="AT351" s="355">
        <f>SUM(AT358,AT372,AT379,AT386)</f>
        <v>0</v>
      </c>
      <c r="AU351" s="565" t="e">
        <f>SUM(AT351/AR351*100)</f>
        <v>#DIV/0!</v>
      </c>
      <c r="AV351" s="355">
        <f>SUM(AV358,AV372,AV379,AV386)</f>
        <v>0</v>
      </c>
      <c r="AW351" s="355">
        <f>SUM(AW358,AW372,AW379,AW386)</f>
        <v>0</v>
      </c>
      <c r="AX351" s="565" t="e">
        <f>SUM(AW351/AT351*100)</f>
        <v>#DIV/0!</v>
      </c>
      <c r="AY351" s="155"/>
    </row>
    <row r="352" spans="1:51" ht="21" customHeight="1">
      <c r="A352" s="841"/>
      <c r="B352" s="1189"/>
      <c r="C352" s="1192"/>
      <c r="D352" s="842" t="s">
        <v>1</v>
      </c>
      <c r="E352" s="848"/>
      <c r="F352" s="851"/>
      <c r="G352" s="852"/>
      <c r="H352" s="459"/>
      <c r="I352" s="559"/>
      <c r="J352" s="306"/>
      <c r="K352" s="459"/>
      <c r="L352" s="559"/>
      <c r="M352" s="306"/>
      <c r="N352" s="459"/>
      <c r="O352" s="559"/>
      <c r="P352" s="306"/>
      <c r="Q352" s="529"/>
      <c r="R352" s="562"/>
      <c r="S352" s="308"/>
      <c r="T352" s="529"/>
      <c r="U352" s="562"/>
      <c r="V352" s="308"/>
      <c r="W352" s="529"/>
      <c r="X352" s="562"/>
      <c r="Y352" s="308"/>
      <c r="Z352" s="737"/>
      <c r="AA352" s="650"/>
      <c r="AB352" s="727"/>
      <c r="AC352" s="737"/>
      <c r="AD352" s="652"/>
      <c r="AE352" s="737"/>
      <c r="AF352" s="650"/>
      <c r="AG352" s="727"/>
      <c r="AH352" s="737"/>
      <c r="AI352" s="648"/>
      <c r="AJ352" s="737"/>
      <c r="AK352" s="650"/>
      <c r="AL352" s="737"/>
      <c r="AM352" s="648"/>
      <c r="AN352" s="355"/>
      <c r="AO352" s="326"/>
      <c r="AP352" s="355"/>
      <c r="AQ352" s="565"/>
      <c r="AR352" s="355"/>
      <c r="AS352" s="326"/>
      <c r="AT352" s="355"/>
      <c r="AU352" s="565"/>
      <c r="AV352" s="355"/>
      <c r="AW352" s="355"/>
      <c r="AX352" s="565"/>
      <c r="AY352" s="204"/>
    </row>
    <row r="353" spans="1:51" ht="29.25" customHeight="1">
      <c r="A353" s="841"/>
      <c r="B353" s="1189"/>
      <c r="C353" s="1192"/>
      <c r="D353" s="843" t="s">
        <v>357</v>
      </c>
      <c r="E353" s="848"/>
      <c r="F353" s="851"/>
      <c r="G353" s="852"/>
      <c r="H353" s="459"/>
      <c r="I353" s="559"/>
      <c r="J353" s="306"/>
      <c r="K353" s="459"/>
      <c r="L353" s="559"/>
      <c r="M353" s="306"/>
      <c r="N353" s="459"/>
      <c r="O353" s="559"/>
      <c r="P353" s="306"/>
      <c r="Q353" s="529"/>
      <c r="R353" s="562"/>
      <c r="S353" s="308"/>
      <c r="T353" s="529"/>
      <c r="U353" s="562"/>
      <c r="V353" s="308"/>
      <c r="W353" s="529"/>
      <c r="X353" s="562"/>
      <c r="Y353" s="308"/>
      <c r="Z353" s="737"/>
      <c r="AA353" s="653"/>
      <c r="AB353" s="728"/>
      <c r="AC353" s="737"/>
      <c r="AD353" s="655"/>
      <c r="AE353" s="737"/>
      <c r="AF353" s="653"/>
      <c r="AG353" s="728"/>
      <c r="AH353" s="737"/>
      <c r="AI353" s="648"/>
      <c r="AJ353" s="737"/>
      <c r="AK353" s="653"/>
      <c r="AL353" s="737"/>
      <c r="AM353" s="648"/>
      <c r="AN353" s="355"/>
      <c r="AO353" s="326"/>
      <c r="AP353" s="355"/>
      <c r="AQ353" s="565"/>
      <c r="AR353" s="355"/>
      <c r="AS353" s="326"/>
      <c r="AT353" s="355"/>
      <c r="AU353" s="565"/>
      <c r="AV353" s="355"/>
      <c r="AW353" s="355"/>
      <c r="AX353" s="565"/>
      <c r="AY353" s="204"/>
    </row>
    <row r="354" spans="1:51" ht="22.5" customHeight="1">
      <c r="A354" s="841"/>
      <c r="B354" s="1189"/>
      <c r="C354" s="1192"/>
      <c r="D354" s="844" t="s">
        <v>251</v>
      </c>
      <c r="E354" s="848">
        <f>SUM(E361,E375,E382,E389)</f>
        <v>0</v>
      </c>
      <c r="F354" s="848">
        <f>SUM(F361,F375,F382,F389)</f>
        <v>0</v>
      </c>
      <c r="G354" s="852" t="e">
        <f>SUM(F354/E354*100)</f>
        <v>#DIV/0!</v>
      </c>
      <c r="H354" s="459">
        <f>SUM(H361,H375,H382,H389)</f>
        <v>0</v>
      </c>
      <c r="I354" s="459">
        <f>SUM(I361,I375,I382,I389)</f>
        <v>0</v>
      </c>
      <c r="J354" s="306" t="e">
        <f>SUM(I354/H354*100)</f>
        <v>#DIV/0!</v>
      </c>
      <c r="K354" s="459">
        <f>SUM(K361,K375,K382,K389)</f>
        <v>0</v>
      </c>
      <c r="L354" s="459">
        <f>SUM(L361,L375,L382,L389)</f>
        <v>0</v>
      </c>
      <c r="M354" s="306" t="e">
        <f>SUM(L354/K354*100)</f>
        <v>#DIV/0!</v>
      </c>
      <c r="N354" s="459">
        <f>SUM(N361,N375,N382,N389)</f>
        <v>0</v>
      </c>
      <c r="O354" s="459">
        <f>SUM(O361,O375,O382,O389)</f>
        <v>0</v>
      </c>
      <c r="P354" s="306" t="e">
        <f>SUM(O354/N354*100)</f>
        <v>#DIV/0!</v>
      </c>
      <c r="Q354" s="529">
        <f>SUM(Q361,Q375,Q382,Q389)</f>
        <v>0</v>
      </c>
      <c r="R354" s="529">
        <f>SUM(R361,R375,R382,R389)</f>
        <v>0</v>
      </c>
      <c r="S354" s="308" t="e">
        <f>SUM(R354/Q354*100)</f>
        <v>#DIV/0!</v>
      </c>
      <c r="T354" s="529">
        <f>SUM(T361,T375,T382,T389)</f>
        <v>0</v>
      </c>
      <c r="U354" s="529">
        <f>SUM(U361,U375,U382,U389)</f>
        <v>0</v>
      </c>
      <c r="V354" s="308" t="e">
        <f>SUM(U354/T354*100)</f>
        <v>#DIV/0!</v>
      </c>
      <c r="W354" s="529">
        <f>SUM(W361,W375,W382,W389)</f>
        <v>0</v>
      </c>
      <c r="X354" s="529">
        <f>SUM(X361,X375,X382,X389)</f>
        <v>0</v>
      </c>
      <c r="Y354" s="308" t="e">
        <f>SUM(X354/W354*100)</f>
        <v>#DIV/0!</v>
      </c>
      <c r="Z354" s="737">
        <f>SUM(Z361,Z375,Z382,Z389)</f>
        <v>0</v>
      </c>
      <c r="AA354" s="653"/>
      <c r="AB354" s="728"/>
      <c r="AC354" s="737">
        <f>SUM(AC361,AC375,AC382,AC389)</f>
        <v>0</v>
      </c>
      <c r="AD354" s="648" t="e">
        <f>SUM(AC354/Z354*100)</f>
        <v>#DIV/0!</v>
      </c>
      <c r="AE354" s="737">
        <f>SUM(AE361,AE375,AE382,AE389)</f>
        <v>0</v>
      </c>
      <c r="AF354" s="653"/>
      <c r="AG354" s="728"/>
      <c r="AH354" s="737">
        <f>SUM(AH361,AH375,AH382,AH389)</f>
        <v>0</v>
      </c>
      <c r="AI354" s="648" t="e">
        <f>SUM(AH354/AE354*100)</f>
        <v>#DIV/0!</v>
      </c>
      <c r="AJ354" s="737">
        <f>SUM(AJ361,AJ375,AJ382,AJ389)</f>
        <v>0</v>
      </c>
      <c r="AK354" s="653"/>
      <c r="AL354" s="737">
        <f>SUM(AL361,AL375,AL382,AL389)</f>
        <v>0</v>
      </c>
      <c r="AM354" s="648" t="e">
        <f>SUM(AL354/AJ354*100)</f>
        <v>#DIV/0!</v>
      </c>
      <c r="AN354" s="355">
        <f>SUM(AN361,AN375,AN382,AN389)</f>
        <v>0</v>
      </c>
      <c r="AO354" s="326"/>
      <c r="AP354" s="355">
        <f>SUM(AP361,AP375,AP382,AP389)</f>
        <v>0</v>
      </c>
      <c r="AQ354" s="565" t="e">
        <f>SUM(AP354/AN354*100)</f>
        <v>#DIV/0!</v>
      </c>
      <c r="AR354" s="355">
        <f>SUM(AR361,AR375,AR382,AR389)</f>
        <v>0</v>
      </c>
      <c r="AS354" s="326"/>
      <c r="AT354" s="355">
        <f>SUM(AT361,AT375,AT382,AT389)</f>
        <v>0</v>
      </c>
      <c r="AU354" s="565" t="e">
        <f>SUM(AT354/AR354*100)</f>
        <v>#DIV/0!</v>
      </c>
      <c r="AV354" s="355">
        <f>SUM(AV361,AV375,AV382,AV389)</f>
        <v>0</v>
      </c>
      <c r="AW354" s="355">
        <f>SUM(AW361,AW375,AW382,AW389)</f>
        <v>0</v>
      </c>
      <c r="AX354" s="565" t="e">
        <f>SUM(AW354/AT354*100)</f>
        <v>#DIV/0!</v>
      </c>
      <c r="AY354" s="204"/>
    </row>
    <row r="355" spans="1:51" ht="85.5" customHeight="1">
      <c r="A355" s="841"/>
      <c r="B355" s="1189"/>
      <c r="C355" s="1192"/>
      <c r="D355" s="844" t="s">
        <v>259</v>
      </c>
      <c r="E355" s="848">
        <f>SUM(E362,E376,E383,E390)</f>
        <v>0</v>
      </c>
      <c r="F355" s="848">
        <f>SUM(F362,F376,F383,F390)</f>
        <v>0</v>
      </c>
      <c r="G355" s="852" t="e">
        <f>SUM(F355/E355*100)</f>
        <v>#DIV/0!</v>
      </c>
      <c r="H355" s="459">
        <f>SUM(H362,H376,H383,H390)</f>
        <v>0</v>
      </c>
      <c r="I355" s="459">
        <f>SUM(I362,I376,I383,I390)</f>
        <v>0</v>
      </c>
      <c r="J355" s="306" t="e">
        <f>SUM(I355/H355*100)</f>
        <v>#DIV/0!</v>
      </c>
      <c r="K355" s="459">
        <f>SUM(K362,K376,K383,K390)</f>
        <v>0</v>
      </c>
      <c r="L355" s="459">
        <f>SUM(L362,L376,L383,L390)</f>
        <v>0</v>
      </c>
      <c r="M355" s="306" t="e">
        <f>SUM(L355/K355*100)</f>
        <v>#DIV/0!</v>
      </c>
      <c r="N355" s="459">
        <f>SUM(N362,N376,N383,N390)</f>
        <v>0</v>
      </c>
      <c r="O355" s="459">
        <f>SUM(O362,O376,O383,O390)</f>
        <v>0</v>
      </c>
      <c r="P355" s="306" t="e">
        <f>SUM(O355/N355*100)</f>
        <v>#DIV/0!</v>
      </c>
      <c r="Q355" s="529">
        <f>SUM(Q362,Q376,Q383,Q390)</f>
        <v>0</v>
      </c>
      <c r="R355" s="529">
        <f>SUM(R362,R376,R383,R390)</f>
        <v>0</v>
      </c>
      <c r="S355" s="308" t="e">
        <f>SUM(R355/Q355*100)</f>
        <v>#DIV/0!</v>
      </c>
      <c r="T355" s="529">
        <f>SUM(T362,T376,T383,T390)</f>
        <v>0</v>
      </c>
      <c r="U355" s="529">
        <f>SUM(U362,U376,U383,U390)</f>
        <v>0</v>
      </c>
      <c r="V355" s="308" t="e">
        <f>SUM(U355/T355*100)</f>
        <v>#DIV/0!</v>
      </c>
      <c r="W355" s="529">
        <f>SUM(W362,W376,W383,W390)</f>
        <v>0</v>
      </c>
      <c r="X355" s="529">
        <f>SUM(X362,X376,X383,X390)</f>
        <v>0</v>
      </c>
      <c r="Y355" s="308" t="e">
        <f>SUM(X355/W355*100)</f>
        <v>#DIV/0!</v>
      </c>
      <c r="Z355" s="737">
        <f>SUM(Z362,Z376,Z383,Z390)</f>
        <v>0</v>
      </c>
      <c r="AA355" s="657"/>
      <c r="AB355" s="729"/>
      <c r="AC355" s="737">
        <f>SUM(AC362,AC376,AC383,AC390)</f>
        <v>0</v>
      </c>
      <c r="AD355" s="659"/>
      <c r="AE355" s="737">
        <f>SUM(AE362,AE376,AE383,AE390)</f>
        <v>0</v>
      </c>
      <c r="AF355" s="657"/>
      <c r="AG355" s="729"/>
      <c r="AH355" s="737">
        <f>SUM(AH362,AH376,AH383,AH390)</f>
        <v>0</v>
      </c>
      <c r="AI355" s="648" t="e">
        <f>SUM(AH355/AE355*100)</f>
        <v>#DIV/0!</v>
      </c>
      <c r="AJ355" s="737">
        <f>SUM(AJ362,AJ376,AJ383,AJ390)</f>
        <v>0</v>
      </c>
      <c r="AK355" s="657"/>
      <c r="AL355" s="737">
        <f>SUM(AL362,AL376,AL383,AL390)</f>
        <v>0</v>
      </c>
      <c r="AM355" s="648" t="e">
        <f>SUM(AL355/AJ355*100)</f>
        <v>#DIV/0!</v>
      </c>
      <c r="AN355" s="355">
        <f>SUM(AN362,AN376,AN383,AN390)</f>
        <v>0</v>
      </c>
      <c r="AO355" s="326"/>
      <c r="AP355" s="355">
        <f>SUM(AP362,AP376,AP383,AP390)</f>
        <v>0</v>
      </c>
      <c r="AQ355" s="565" t="e">
        <f>SUM(AP355/AN355*100)</f>
        <v>#DIV/0!</v>
      </c>
      <c r="AR355" s="355">
        <f>SUM(AR362,AR376,AR383,AR390)</f>
        <v>0</v>
      </c>
      <c r="AS355" s="326"/>
      <c r="AT355" s="355">
        <f>SUM(AT362,AT376,AT383,AT390)</f>
        <v>0</v>
      </c>
      <c r="AU355" s="565" t="e">
        <f>SUM(AT355/AR355*100)</f>
        <v>#DIV/0!</v>
      </c>
      <c r="AV355" s="355">
        <f>SUM(AV362,AV376,AV383,AV390)</f>
        <v>0</v>
      </c>
      <c r="AW355" s="355">
        <f>SUM(AW362,AW376,AW383,AW390)</f>
        <v>0</v>
      </c>
      <c r="AX355" s="565" t="e">
        <f>SUM(AW355/AT355*100)</f>
        <v>#DIV/0!</v>
      </c>
      <c r="AY355" s="204"/>
    </row>
    <row r="356" spans="1:51" ht="22.5" customHeight="1">
      <c r="A356" s="841"/>
      <c r="B356" s="1189"/>
      <c r="C356" s="1192"/>
      <c r="D356" s="844" t="s">
        <v>252</v>
      </c>
      <c r="E356" s="850"/>
      <c r="F356" s="850"/>
      <c r="G356" s="853"/>
      <c r="H356" s="434"/>
      <c r="I356" s="434"/>
      <c r="J356" s="435"/>
      <c r="K356" s="434"/>
      <c r="L356" s="434"/>
      <c r="M356" s="434"/>
      <c r="N356" s="434"/>
      <c r="O356" s="434"/>
      <c r="P356" s="434"/>
      <c r="Q356" s="515"/>
      <c r="R356" s="515"/>
      <c r="S356" s="515"/>
      <c r="T356" s="515"/>
      <c r="U356" s="515"/>
      <c r="V356" s="515"/>
      <c r="W356" s="515"/>
      <c r="X356" s="515"/>
      <c r="Y356" s="515"/>
      <c r="Z356" s="656"/>
      <c r="AA356" s="657"/>
      <c r="AB356" s="729"/>
      <c r="AC356" s="730"/>
      <c r="AD356" s="659"/>
      <c r="AE356" s="659"/>
      <c r="AF356" s="657"/>
      <c r="AG356" s="729"/>
      <c r="AH356" s="730"/>
      <c r="AI356" s="656"/>
      <c r="AJ356" s="659"/>
      <c r="AK356" s="657"/>
      <c r="AL356" s="730"/>
      <c r="AM356" s="731"/>
      <c r="AN356" s="326"/>
      <c r="AO356" s="326"/>
      <c r="AP356" s="326"/>
      <c r="AQ356" s="326"/>
      <c r="AR356" s="326"/>
      <c r="AS356" s="326"/>
      <c r="AT356" s="326"/>
      <c r="AU356" s="326"/>
      <c r="AV356" s="326"/>
      <c r="AW356" s="326"/>
      <c r="AX356" s="326"/>
      <c r="AY356" s="204"/>
    </row>
    <row r="357" spans="1:51" ht="31.2">
      <c r="A357" s="845"/>
      <c r="B357" s="1190"/>
      <c r="C357" s="1193"/>
      <c r="D357" s="846" t="s">
        <v>7</v>
      </c>
      <c r="E357" s="851"/>
      <c r="F357" s="851"/>
      <c r="G357" s="854"/>
      <c r="H357" s="428"/>
      <c r="I357" s="428"/>
      <c r="J357" s="429"/>
      <c r="K357" s="428"/>
      <c r="L357" s="428"/>
      <c r="M357" s="428"/>
      <c r="N357" s="428"/>
      <c r="O357" s="428"/>
      <c r="P357" s="428"/>
      <c r="Q357" s="513"/>
      <c r="R357" s="513"/>
      <c r="S357" s="513"/>
      <c r="T357" s="513"/>
      <c r="U357" s="513"/>
      <c r="V357" s="513"/>
      <c r="W357" s="513"/>
      <c r="X357" s="513"/>
      <c r="Y357" s="513"/>
      <c r="Z357" s="661"/>
      <c r="AA357" s="650"/>
      <c r="AB357" s="727"/>
      <c r="AC357" s="732"/>
      <c r="AD357" s="652"/>
      <c r="AE357" s="652"/>
      <c r="AF357" s="650"/>
      <c r="AG357" s="727"/>
      <c r="AH357" s="732"/>
      <c r="AI357" s="661"/>
      <c r="AJ357" s="652"/>
      <c r="AK357" s="650"/>
      <c r="AL357" s="732"/>
      <c r="AM357" s="733"/>
      <c r="AN357" s="326"/>
      <c r="AO357" s="326"/>
      <c r="AP357" s="326"/>
      <c r="AQ357" s="326"/>
      <c r="AR357" s="326"/>
      <c r="AS357" s="326"/>
      <c r="AT357" s="326"/>
      <c r="AU357" s="326"/>
      <c r="AV357" s="326"/>
      <c r="AW357" s="326"/>
      <c r="AX357" s="326"/>
      <c r="AY357" s="209"/>
    </row>
    <row r="358" spans="1:51" ht="22.5" customHeight="1">
      <c r="A358" s="304" t="s">
        <v>331</v>
      </c>
      <c r="B358" s="1185" t="s">
        <v>406</v>
      </c>
      <c r="C358" s="1229" t="s">
        <v>300</v>
      </c>
      <c r="D358" s="223" t="s">
        <v>5</v>
      </c>
      <c r="E358" s="268">
        <f>SUM(H358,K358,N358,Q358,T358,W358,Z358,AE358,AJ358,AN358,AR358,AV358)</f>
        <v>0</v>
      </c>
      <c r="F358" s="270">
        <f>SUM(I358,L358,O358,R358,U358,X358,AC358,AH358,AL358,AP358,AT358,AW358)</f>
        <v>0</v>
      </c>
      <c r="G358" s="276" t="e">
        <f>SUM(F358/E358*100)</f>
        <v>#DIV/0!</v>
      </c>
      <c r="H358" s="425"/>
      <c r="I358" s="425"/>
      <c r="J358" s="426"/>
      <c r="K358" s="425"/>
      <c r="L358" s="425"/>
      <c r="M358" s="425"/>
      <c r="N358" s="425"/>
      <c r="O358" s="425"/>
      <c r="P358" s="425"/>
      <c r="Q358" s="512"/>
      <c r="R358" s="512"/>
      <c r="S358" s="512"/>
      <c r="T358" s="512"/>
      <c r="U358" s="512"/>
      <c r="V358" s="512"/>
      <c r="W358" s="512"/>
      <c r="X358" s="512"/>
      <c r="Y358" s="512"/>
      <c r="Z358" s="660">
        <v>0</v>
      </c>
      <c r="AA358" s="724"/>
      <c r="AB358" s="725"/>
      <c r="AC358" s="734"/>
      <c r="AD358" s="648" t="e">
        <f>SUM(AC358/Z358*100)</f>
        <v>#DIV/0!</v>
      </c>
      <c r="AE358" s="648"/>
      <c r="AF358" s="724"/>
      <c r="AG358" s="725"/>
      <c r="AH358" s="734"/>
      <c r="AI358" s="660"/>
      <c r="AJ358" s="648"/>
      <c r="AK358" s="724"/>
      <c r="AL358" s="734"/>
      <c r="AM358" s="726"/>
      <c r="AN358" s="325"/>
      <c r="AO358" s="325"/>
      <c r="AP358" s="325"/>
      <c r="AQ358" s="325"/>
      <c r="AR358" s="325"/>
      <c r="AS358" s="325"/>
      <c r="AT358" s="325"/>
      <c r="AU358" s="325"/>
      <c r="AV358" s="325"/>
      <c r="AW358" s="325"/>
      <c r="AX358" s="325"/>
      <c r="AY358" s="155"/>
    </row>
    <row r="359" spans="1:51" ht="18" customHeight="1">
      <c r="A359" s="202"/>
      <c r="B359" s="1186"/>
      <c r="C359" s="1229"/>
      <c r="D359" s="203" t="s">
        <v>1</v>
      </c>
      <c r="E359" s="268"/>
      <c r="F359" s="270"/>
      <c r="G359" s="276"/>
      <c r="H359" s="428"/>
      <c r="I359" s="428"/>
      <c r="J359" s="429"/>
      <c r="K359" s="428"/>
      <c r="L359" s="428"/>
      <c r="M359" s="428"/>
      <c r="N359" s="428"/>
      <c r="O359" s="428"/>
      <c r="P359" s="428"/>
      <c r="Q359" s="513"/>
      <c r="R359" s="513"/>
      <c r="S359" s="513"/>
      <c r="T359" s="513"/>
      <c r="U359" s="513"/>
      <c r="V359" s="513"/>
      <c r="W359" s="513"/>
      <c r="X359" s="513"/>
      <c r="Y359" s="513"/>
      <c r="Z359" s="661"/>
      <c r="AA359" s="650"/>
      <c r="AB359" s="727"/>
      <c r="AC359" s="732"/>
      <c r="AD359" s="652"/>
      <c r="AE359" s="652"/>
      <c r="AF359" s="650"/>
      <c r="AG359" s="727"/>
      <c r="AH359" s="732"/>
      <c r="AI359" s="661"/>
      <c r="AJ359" s="652"/>
      <c r="AK359" s="650"/>
      <c r="AL359" s="732"/>
      <c r="AM359" s="733"/>
      <c r="AN359" s="326"/>
      <c r="AO359" s="326"/>
      <c r="AP359" s="326"/>
      <c r="AQ359" s="326"/>
      <c r="AR359" s="326"/>
      <c r="AS359" s="326"/>
      <c r="AT359" s="326"/>
      <c r="AU359" s="326"/>
      <c r="AV359" s="326"/>
      <c r="AW359" s="326"/>
      <c r="AX359" s="326"/>
      <c r="AY359" s="204"/>
    </row>
    <row r="360" spans="1:51" ht="30.75" customHeight="1">
      <c r="A360" s="202"/>
      <c r="B360" s="1186"/>
      <c r="C360" s="1229"/>
      <c r="D360" s="205" t="s">
        <v>357</v>
      </c>
      <c r="E360" s="268"/>
      <c r="F360" s="270"/>
      <c r="G360" s="276"/>
      <c r="H360" s="431"/>
      <c r="I360" s="431"/>
      <c r="J360" s="432"/>
      <c r="K360" s="431"/>
      <c r="L360" s="431"/>
      <c r="M360" s="431"/>
      <c r="N360" s="431"/>
      <c r="O360" s="431"/>
      <c r="P360" s="431"/>
      <c r="Q360" s="514"/>
      <c r="R360" s="514"/>
      <c r="S360" s="514"/>
      <c r="T360" s="514"/>
      <c r="U360" s="514"/>
      <c r="V360" s="514"/>
      <c r="W360" s="514"/>
      <c r="X360" s="514"/>
      <c r="Y360" s="514"/>
      <c r="Z360" s="663"/>
      <c r="AA360" s="653"/>
      <c r="AB360" s="728"/>
      <c r="AC360" s="735"/>
      <c r="AD360" s="655"/>
      <c r="AE360" s="655"/>
      <c r="AF360" s="653"/>
      <c r="AG360" s="728"/>
      <c r="AH360" s="735"/>
      <c r="AI360" s="663"/>
      <c r="AJ360" s="655"/>
      <c r="AK360" s="653"/>
      <c r="AL360" s="735"/>
      <c r="AM360" s="736"/>
      <c r="AN360" s="326"/>
      <c r="AO360" s="326"/>
      <c r="AP360" s="326"/>
      <c r="AQ360" s="326"/>
      <c r="AR360" s="326"/>
      <c r="AS360" s="326"/>
      <c r="AT360" s="326"/>
      <c r="AU360" s="326"/>
      <c r="AV360" s="326"/>
      <c r="AW360" s="326"/>
      <c r="AX360" s="326"/>
      <c r="AY360" s="204"/>
    </row>
    <row r="361" spans="1:51" ht="22.5" customHeight="1">
      <c r="A361" s="202"/>
      <c r="B361" s="1186"/>
      <c r="C361" s="1229"/>
      <c r="D361" s="206" t="s">
        <v>251</v>
      </c>
      <c r="E361" s="268">
        <f>SUM(H361,K361,N361,Q361,T361,W361,Z361,AE361,AJ361,AN361,AR361,AV361)</f>
        <v>0</v>
      </c>
      <c r="F361" s="270">
        <f>SUM(I361,L361,O361,R361,U361,X361,AC361,AH361,AL361,AP361,AT361,AW361)</f>
        <v>0</v>
      </c>
      <c r="G361" s="276" t="e">
        <f>SUM(F361/E361*100)</f>
        <v>#DIV/0!</v>
      </c>
      <c r="H361" s="431"/>
      <c r="I361" s="431"/>
      <c r="J361" s="432"/>
      <c r="K361" s="431"/>
      <c r="L361" s="431"/>
      <c r="M361" s="431"/>
      <c r="N361" s="431"/>
      <c r="O361" s="431"/>
      <c r="P361" s="431"/>
      <c r="Q361" s="514"/>
      <c r="R361" s="514"/>
      <c r="S361" s="514"/>
      <c r="T361" s="514"/>
      <c r="U361" s="514"/>
      <c r="V361" s="514"/>
      <c r="W361" s="514"/>
      <c r="X361" s="514"/>
      <c r="Y361" s="514"/>
      <c r="Z361" s="663">
        <v>0</v>
      </c>
      <c r="AA361" s="653"/>
      <c r="AB361" s="728"/>
      <c r="AC361" s="735"/>
      <c r="AD361" s="648" t="e">
        <f>SUM(AC361/Z361*100)</f>
        <v>#DIV/0!</v>
      </c>
      <c r="AE361" s="655"/>
      <c r="AF361" s="653"/>
      <c r="AG361" s="728"/>
      <c r="AH361" s="735"/>
      <c r="AI361" s="663"/>
      <c r="AJ361" s="655"/>
      <c r="AK361" s="653"/>
      <c r="AL361" s="735"/>
      <c r="AM361" s="736"/>
      <c r="AN361" s="326"/>
      <c r="AO361" s="326"/>
      <c r="AP361" s="326"/>
      <c r="AQ361" s="326"/>
      <c r="AR361" s="326"/>
      <c r="AS361" s="326"/>
      <c r="AT361" s="326"/>
      <c r="AU361" s="326"/>
      <c r="AV361" s="326"/>
      <c r="AW361" s="326"/>
      <c r="AX361" s="326"/>
      <c r="AY361" s="204"/>
    </row>
    <row r="362" spans="1:51" ht="85.5" customHeight="1">
      <c r="A362" s="202"/>
      <c r="B362" s="1186"/>
      <c r="C362" s="1229"/>
      <c r="D362" s="206" t="s">
        <v>259</v>
      </c>
      <c r="E362" s="268">
        <f>SUM(H362,K362,N362,Q362,T362,W362,Z362,AE362,AJ362,AN362,AR362,AV362)</f>
        <v>0</v>
      </c>
      <c r="F362" s="270">
        <f>SUM(I362,L362,O362,R362,U362,X362,AC362,AH362,AL362,AP362,AT362,AW362)</f>
        <v>0</v>
      </c>
      <c r="G362" s="276" t="e">
        <f>SUM(F362/E362*100)</f>
        <v>#DIV/0!</v>
      </c>
      <c r="H362" s="434"/>
      <c r="I362" s="434"/>
      <c r="J362" s="435"/>
      <c r="K362" s="434"/>
      <c r="L362" s="434"/>
      <c r="M362" s="434"/>
      <c r="N362" s="434"/>
      <c r="O362" s="434"/>
      <c r="P362" s="434"/>
      <c r="Q362" s="515"/>
      <c r="R362" s="515"/>
      <c r="S362" s="515"/>
      <c r="T362" s="515"/>
      <c r="U362" s="515"/>
      <c r="V362" s="515"/>
      <c r="W362" s="515"/>
      <c r="X362" s="515"/>
      <c r="Y362" s="515"/>
      <c r="Z362" s="656"/>
      <c r="AA362" s="657"/>
      <c r="AB362" s="729"/>
      <c r="AC362" s="730"/>
      <c r="AD362" s="659"/>
      <c r="AE362" s="659"/>
      <c r="AF362" s="657"/>
      <c r="AG362" s="729"/>
      <c r="AH362" s="730"/>
      <c r="AI362" s="656"/>
      <c r="AJ362" s="659"/>
      <c r="AK362" s="657"/>
      <c r="AL362" s="730"/>
      <c r="AM362" s="731"/>
      <c r="AN362" s="326"/>
      <c r="AO362" s="326"/>
      <c r="AP362" s="326"/>
      <c r="AQ362" s="326"/>
      <c r="AR362" s="326"/>
      <c r="AS362" s="326"/>
      <c r="AT362" s="326"/>
      <c r="AU362" s="326"/>
      <c r="AV362" s="326"/>
      <c r="AW362" s="326"/>
      <c r="AX362" s="326"/>
      <c r="AY362" s="204"/>
    </row>
    <row r="363" spans="1:51" ht="22.5" customHeight="1">
      <c r="A363" s="202"/>
      <c r="B363" s="1186"/>
      <c r="C363" s="1229"/>
      <c r="D363" s="206" t="s">
        <v>252</v>
      </c>
      <c r="E363" s="236"/>
      <c r="F363" s="236"/>
      <c r="G363" s="235"/>
      <c r="H363" s="434"/>
      <c r="I363" s="434"/>
      <c r="J363" s="435"/>
      <c r="K363" s="434"/>
      <c r="L363" s="434"/>
      <c r="M363" s="434"/>
      <c r="N363" s="434"/>
      <c r="O363" s="434"/>
      <c r="P363" s="434"/>
      <c r="Q363" s="515"/>
      <c r="R363" s="515"/>
      <c r="S363" s="515"/>
      <c r="T363" s="515"/>
      <c r="U363" s="515"/>
      <c r="V363" s="515"/>
      <c r="W363" s="515"/>
      <c r="X363" s="515"/>
      <c r="Y363" s="515"/>
      <c r="Z363" s="656"/>
      <c r="AA363" s="657"/>
      <c r="AB363" s="729"/>
      <c r="AC363" s="730"/>
      <c r="AD363" s="659"/>
      <c r="AE363" s="659"/>
      <c r="AF363" s="657"/>
      <c r="AG363" s="729"/>
      <c r="AH363" s="730"/>
      <c r="AI363" s="656"/>
      <c r="AJ363" s="659"/>
      <c r="AK363" s="657"/>
      <c r="AL363" s="730"/>
      <c r="AM363" s="731"/>
      <c r="AN363" s="326"/>
      <c r="AO363" s="326"/>
      <c r="AP363" s="326"/>
      <c r="AQ363" s="326"/>
      <c r="AR363" s="326"/>
      <c r="AS363" s="326"/>
      <c r="AT363" s="326"/>
      <c r="AU363" s="326"/>
      <c r="AV363" s="326"/>
      <c r="AW363" s="326"/>
      <c r="AX363" s="326"/>
      <c r="AY363" s="204"/>
    </row>
    <row r="364" spans="1:51" ht="35.25" customHeight="1">
      <c r="A364" s="207"/>
      <c r="B364" s="1187"/>
      <c r="C364" s="1229"/>
      <c r="D364" s="208" t="s">
        <v>7</v>
      </c>
      <c r="E364" s="233"/>
      <c r="F364" s="233"/>
      <c r="G364" s="234"/>
      <c r="H364" s="428"/>
      <c r="I364" s="428"/>
      <c r="J364" s="429"/>
      <c r="K364" s="428"/>
      <c r="L364" s="428"/>
      <c r="M364" s="428"/>
      <c r="N364" s="428"/>
      <c r="O364" s="428"/>
      <c r="P364" s="428"/>
      <c r="Q364" s="513"/>
      <c r="R364" s="513"/>
      <c r="S364" s="513"/>
      <c r="T364" s="513"/>
      <c r="U364" s="513"/>
      <c r="V364" s="513"/>
      <c r="W364" s="513"/>
      <c r="X364" s="513"/>
      <c r="Y364" s="513"/>
      <c r="Z364" s="661"/>
      <c r="AA364" s="650"/>
      <c r="AB364" s="727"/>
      <c r="AC364" s="732"/>
      <c r="AD364" s="652"/>
      <c r="AE364" s="652"/>
      <c r="AF364" s="650"/>
      <c r="AG364" s="727"/>
      <c r="AH364" s="732"/>
      <c r="AI364" s="661"/>
      <c r="AJ364" s="652"/>
      <c r="AK364" s="650"/>
      <c r="AL364" s="732"/>
      <c r="AM364" s="733"/>
      <c r="AN364" s="326"/>
      <c r="AO364" s="326"/>
      <c r="AP364" s="326"/>
      <c r="AQ364" s="326"/>
      <c r="AR364" s="326"/>
      <c r="AS364" s="326"/>
      <c r="AT364" s="326"/>
      <c r="AU364" s="326"/>
      <c r="AV364" s="326"/>
      <c r="AW364" s="326"/>
      <c r="AX364" s="326"/>
      <c r="AY364" s="209"/>
    </row>
    <row r="365" spans="1:51" s="178" customFormat="1" ht="22.5" customHeight="1">
      <c r="A365" s="1247"/>
      <c r="B365" s="1260" t="s">
        <v>337</v>
      </c>
      <c r="C365" s="1229"/>
      <c r="D365" s="224" t="s">
        <v>5</v>
      </c>
      <c r="E365" s="285">
        <f>SUM(E309,E330,E351)</f>
        <v>250</v>
      </c>
      <c r="F365" s="285">
        <f>SUM(F309,F330,F351)</f>
        <v>250</v>
      </c>
      <c r="G365" s="913">
        <f>SUM(F365/E365*100)</f>
        <v>100</v>
      </c>
      <c r="H365" s="560">
        <f>SUM(H309,H330,H351)</f>
        <v>0</v>
      </c>
      <c r="I365" s="560">
        <f>SUM(I309,I330,I351)</f>
        <v>0</v>
      </c>
      <c r="J365" s="561" t="e">
        <f>SUM(I365/H365*100)</f>
        <v>#DIV/0!</v>
      </c>
      <c r="K365" s="560">
        <f>SUM(K309,K330,K351)</f>
        <v>250</v>
      </c>
      <c r="L365" s="560">
        <f>SUM(L309,L330,L351)</f>
        <v>250</v>
      </c>
      <c r="M365" s="561">
        <f>SUM(L365/K365*100)</f>
        <v>100</v>
      </c>
      <c r="N365" s="560">
        <f>SUM(N309,N330,N351)</f>
        <v>0</v>
      </c>
      <c r="O365" s="560">
        <f>SUM(O309,O330,O351)</f>
        <v>0</v>
      </c>
      <c r="P365" s="561" t="e">
        <f>SUM(O365/N365*100)</f>
        <v>#DIV/0!</v>
      </c>
      <c r="Q365" s="563">
        <f>SUM(Q309,Q330,Q351)</f>
        <v>0</v>
      </c>
      <c r="R365" s="563">
        <f>SUM(R309,R330,R351)</f>
        <v>0</v>
      </c>
      <c r="S365" s="564" t="e">
        <f>SUM(R365/Q365*100)</f>
        <v>#DIV/0!</v>
      </c>
      <c r="T365" s="563">
        <f>SUM(T309,T330,T351)</f>
        <v>0</v>
      </c>
      <c r="U365" s="563">
        <f>SUM(U309,U330,U351)</f>
        <v>0</v>
      </c>
      <c r="V365" s="564" t="e">
        <f>SUM(U365/T365*100)</f>
        <v>#DIV/0!</v>
      </c>
      <c r="W365" s="563">
        <f>SUM(W309,W330,W351)</f>
        <v>0</v>
      </c>
      <c r="X365" s="563">
        <f>SUM(X309,X330,X351)</f>
        <v>0</v>
      </c>
      <c r="Y365" s="564" t="e">
        <f>SUM(X365/W365*100)</f>
        <v>#DIV/0!</v>
      </c>
      <c r="Z365" s="741">
        <f>SUM(Z309,Z330,Z351)</f>
        <v>0</v>
      </c>
      <c r="AA365" s="741">
        <f t="shared" ref="AA365:AC365" si="76">SUM(AA309,AA330,AA351)</f>
        <v>0</v>
      </c>
      <c r="AB365" s="741">
        <f t="shared" si="76"/>
        <v>0</v>
      </c>
      <c r="AC365" s="741">
        <f t="shared" si="76"/>
        <v>0</v>
      </c>
      <c r="AD365" s="744" t="e">
        <f>SUM(AC365/Z365*100)</f>
        <v>#DIV/0!</v>
      </c>
      <c r="AE365" s="741">
        <f>SUM(AE309,AE330,AE351)</f>
        <v>0</v>
      </c>
      <c r="AF365" s="741">
        <f t="shared" ref="AF365:AH365" si="77">SUM(AF309,AF330,AF351)</f>
        <v>0</v>
      </c>
      <c r="AG365" s="741">
        <f t="shared" si="77"/>
        <v>0</v>
      </c>
      <c r="AH365" s="741">
        <f t="shared" si="77"/>
        <v>0</v>
      </c>
      <c r="AI365" s="744" t="e">
        <f>SUM(AH365/AE365*100)</f>
        <v>#DIV/0!</v>
      </c>
      <c r="AJ365" s="741">
        <f>SUM(AJ309,AJ330,AJ351)</f>
        <v>0</v>
      </c>
      <c r="AK365" s="741">
        <f t="shared" ref="AK365:AL365" si="78">SUM(AK309,AK330,AK351)</f>
        <v>0</v>
      </c>
      <c r="AL365" s="741">
        <f t="shared" si="78"/>
        <v>0</v>
      </c>
      <c r="AM365" s="744" t="e">
        <f>SUM(AL365/AJ365*100)</f>
        <v>#DIV/0!</v>
      </c>
      <c r="AN365" s="566">
        <f>SUM(AN309,AN330,AN351)</f>
        <v>0</v>
      </c>
      <c r="AO365" s="566">
        <f t="shared" ref="AO365:AP365" si="79">SUM(AO309,AO330,AO351)</f>
        <v>0</v>
      </c>
      <c r="AP365" s="566">
        <f t="shared" si="79"/>
        <v>0</v>
      </c>
      <c r="AQ365" s="357" t="e">
        <f>SUM(AP365/AN365*100)</f>
        <v>#DIV/0!</v>
      </c>
      <c r="AR365" s="566">
        <f>SUM(AR309,AR330,AR351)</f>
        <v>0</v>
      </c>
      <c r="AS365" s="566">
        <f t="shared" ref="AS365:AT365" si="80">SUM(AS309,AS330,AS351)</f>
        <v>0</v>
      </c>
      <c r="AT365" s="566">
        <f t="shared" si="80"/>
        <v>0</v>
      </c>
      <c r="AU365" s="357" t="e">
        <f>SUM(AT365/AR365*100)</f>
        <v>#DIV/0!</v>
      </c>
      <c r="AV365" s="566">
        <f>SUM(AV309,AV330,AV351)</f>
        <v>0</v>
      </c>
      <c r="AW365" s="566">
        <f>SUM(AW309,AW330,AW351)</f>
        <v>0</v>
      </c>
      <c r="AX365" s="567" t="e">
        <f>SUM(AW365/AV365*100)</f>
        <v>#DIV/0!</v>
      </c>
      <c r="AY365" s="1238"/>
    </row>
    <row r="366" spans="1:51" s="178" customFormat="1" ht="25.5" customHeight="1">
      <c r="A366" s="1248"/>
      <c r="B366" s="1261"/>
      <c r="C366" s="1229"/>
      <c r="D366" s="213" t="s">
        <v>1</v>
      </c>
      <c r="E366" s="285"/>
      <c r="F366" s="285"/>
      <c r="G366" s="286"/>
      <c r="H366" s="560"/>
      <c r="I366" s="560"/>
      <c r="J366" s="561"/>
      <c r="K366" s="560"/>
      <c r="L366" s="560"/>
      <c r="M366" s="561"/>
      <c r="N366" s="560"/>
      <c r="O366" s="560"/>
      <c r="P366" s="561"/>
      <c r="Q366" s="563"/>
      <c r="R366" s="563"/>
      <c r="S366" s="564"/>
      <c r="T366" s="563"/>
      <c r="U366" s="563"/>
      <c r="V366" s="564"/>
      <c r="W366" s="563"/>
      <c r="X366" s="563"/>
      <c r="Y366" s="564"/>
      <c r="Z366" s="741"/>
      <c r="AA366" s="745"/>
      <c r="AB366" s="746"/>
      <c r="AC366" s="741"/>
      <c r="AD366" s="744"/>
      <c r="AE366" s="741"/>
      <c r="AF366" s="745"/>
      <c r="AG366" s="746"/>
      <c r="AH366" s="741"/>
      <c r="AI366" s="744"/>
      <c r="AJ366" s="741"/>
      <c r="AK366" s="745"/>
      <c r="AL366" s="741"/>
      <c r="AM366" s="744"/>
      <c r="AN366" s="566"/>
      <c r="AO366" s="358"/>
      <c r="AP366" s="566"/>
      <c r="AQ366" s="357"/>
      <c r="AR366" s="566"/>
      <c r="AS366" s="358"/>
      <c r="AT366" s="566"/>
      <c r="AU366" s="357"/>
      <c r="AV366" s="566"/>
      <c r="AW366" s="566"/>
      <c r="AX366" s="567"/>
      <c r="AY366" s="1239"/>
    </row>
    <row r="367" spans="1:51" s="178" customFormat="1" ht="31.2">
      <c r="A367" s="1248"/>
      <c r="B367" s="1261"/>
      <c r="C367" s="1229"/>
      <c r="D367" s="214" t="s">
        <v>357</v>
      </c>
      <c r="E367" s="285"/>
      <c r="F367" s="285"/>
      <c r="G367" s="286"/>
      <c r="H367" s="560"/>
      <c r="I367" s="560"/>
      <c r="J367" s="561"/>
      <c r="K367" s="560"/>
      <c r="L367" s="560"/>
      <c r="M367" s="561"/>
      <c r="N367" s="560"/>
      <c r="O367" s="560"/>
      <c r="P367" s="561"/>
      <c r="Q367" s="563"/>
      <c r="R367" s="563"/>
      <c r="S367" s="564"/>
      <c r="T367" s="563"/>
      <c r="U367" s="563"/>
      <c r="V367" s="564"/>
      <c r="W367" s="563"/>
      <c r="X367" s="563"/>
      <c r="Y367" s="564"/>
      <c r="Z367" s="741"/>
      <c r="AA367" s="747"/>
      <c r="AB367" s="748"/>
      <c r="AC367" s="741"/>
      <c r="AD367" s="744"/>
      <c r="AE367" s="741"/>
      <c r="AF367" s="747"/>
      <c r="AG367" s="748"/>
      <c r="AH367" s="741"/>
      <c r="AI367" s="744"/>
      <c r="AJ367" s="741"/>
      <c r="AK367" s="747"/>
      <c r="AL367" s="741"/>
      <c r="AM367" s="744"/>
      <c r="AN367" s="566"/>
      <c r="AO367" s="358"/>
      <c r="AP367" s="566"/>
      <c r="AQ367" s="357"/>
      <c r="AR367" s="566"/>
      <c r="AS367" s="358"/>
      <c r="AT367" s="566"/>
      <c r="AU367" s="357"/>
      <c r="AV367" s="566"/>
      <c r="AW367" s="566"/>
      <c r="AX367" s="567"/>
      <c r="AY367" s="1239"/>
    </row>
    <row r="368" spans="1:51" s="178" customFormat="1" ht="22.5" customHeight="1">
      <c r="A368" s="1248"/>
      <c r="B368" s="1261"/>
      <c r="C368" s="1229"/>
      <c r="D368" s="909" t="s">
        <v>251</v>
      </c>
      <c r="E368" s="285">
        <f>SUM(E312,E333,E354)</f>
        <v>250</v>
      </c>
      <c r="F368" s="285">
        <f>SUM(F312,F333,F354)</f>
        <v>250</v>
      </c>
      <c r="G368" s="913">
        <f>SUM(F368/E368*100)</f>
        <v>100</v>
      </c>
      <c r="H368" s="560">
        <f>SUM(H312,H333,H354)</f>
        <v>0</v>
      </c>
      <c r="I368" s="560">
        <f>SUM(I312,I333,I354)</f>
        <v>0</v>
      </c>
      <c r="J368" s="561" t="e">
        <f>SUM(I368/H368*100)</f>
        <v>#DIV/0!</v>
      </c>
      <c r="K368" s="560">
        <f>SUM(K312,K333,K354)</f>
        <v>250</v>
      </c>
      <c r="L368" s="560">
        <f>SUM(L312,L333,L354)</f>
        <v>250</v>
      </c>
      <c r="M368" s="561">
        <f>SUM(L368/K368*100)</f>
        <v>100</v>
      </c>
      <c r="N368" s="560">
        <f>SUM(N312,N333,N354)</f>
        <v>0</v>
      </c>
      <c r="O368" s="560">
        <f>SUM(O312,O333,O354)</f>
        <v>0</v>
      </c>
      <c r="P368" s="561" t="e">
        <f>SUM(O368/N368*100)</f>
        <v>#DIV/0!</v>
      </c>
      <c r="Q368" s="563">
        <f>SUM(Q312,Q333,Q354)</f>
        <v>0</v>
      </c>
      <c r="R368" s="563">
        <f>SUM(R312,R333,R354)</f>
        <v>0</v>
      </c>
      <c r="S368" s="564" t="e">
        <f>SUM(R368/Q368*100)</f>
        <v>#DIV/0!</v>
      </c>
      <c r="T368" s="563">
        <f>SUM(T312,T333,T354)</f>
        <v>0</v>
      </c>
      <c r="U368" s="563">
        <f>SUM(U312,U333,U354)</f>
        <v>0</v>
      </c>
      <c r="V368" s="564" t="e">
        <f>SUM(U368/T368*100)</f>
        <v>#DIV/0!</v>
      </c>
      <c r="W368" s="563">
        <f>SUM(W312,W333,W354)</f>
        <v>0</v>
      </c>
      <c r="X368" s="563">
        <f>SUM(X312,X333,X354)</f>
        <v>0</v>
      </c>
      <c r="Y368" s="564" t="e">
        <f>SUM(X368/W368*100)</f>
        <v>#DIV/0!</v>
      </c>
      <c r="Z368" s="741">
        <f>SUM(Z312,Z333,Z354)</f>
        <v>0</v>
      </c>
      <c r="AA368" s="741">
        <f t="shared" ref="AA368:AC369" si="81">SUM(AA312,AA333,AA354)</f>
        <v>0</v>
      </c>
      <c r="AB368" s="741">
        <f t="shared" si="81"/>
        <v>0</v>
      </c>
      <c r="AC368" s="741">
        <f t="shared" si="81"/>
        <v>0</v>
      </c>
      <c r="AD368" s="744" t="e">
        <f>SUM(AC368/Z368*100)</f>
        <v>#DIV/0!</v>
      </c>
      <c r="AE368" s="741">
        <f>SUM(AE312,AE333,AE354)</f>
        <v>0</v>
      </c>
      <c r="AF368" s="741">
        <f t="shared" ref="AF368:AH368" si="82">SUM(AF312,AF333,AF354)</f>
        <v>0</v>
      </c>
      <c r="AG368" s="741">
        <f t="shared" si="82"/>
        <v>0</v>
      </c>
      <c r="AH368" s="741">
        <f t="shared" si="82"/>
        <v>0</v>
      </c>
      <c r="AI368" s="744" t="e">
        <f>SUM(AH368/AE368*100)</f>
        <v>#DIV/0!</v>
      </c>
      <c r="AJ368" s="741">
        <f>SUM(AJ312,AJ333,AJ354)</f>
        <v>0</v>
      </c>
      <c r="AK368" s="741">
        <f t="shared" ref="AK368:AL368" si="83">SUM(AK312,AK333,AK354)</f>
        <v>0</v>
      </c>
      <c r="AL368" s="741">
        <f t="shared" si="83"/>
        <v>0</v>
      </c>
      <c r="AM368" s="744" t="e">
        <f>SUM(AL368/AJ368*100)</f>
        <v>#DIV/0!</v>
      </c>
      <c r="AN368" s="566">
        <f>SUM(AN312,AN333,AN354)</f>
        <v>0</v>
      </c>
      <c r="AO368" s="566">
        <f t="shared" ref="AO368:AP369" si="84">SUM(AO312,AO333,AO354)</f>
        <v>0</v>
      </c>
      <c r="AP368" s="566">
        <f t="shared" si="84"/>
        <v>0</v>
      </c>
      <c r="AQ368" s="357" t="e">
        <f>SUM(AP368/AN368*100)</f>
        <v>#DIV/0!</v>
      </c>
      <c r="AR368" s="566">
        <f>SUM(AR312,AR333,AR354)</f>
        <v>0</v>
      </c>
      <c r="AS368" s="566">
        <f t="shared" ref="AS368:AT368" si="85">SUM(AS312,AS333,AS354)</f>
        <v>0</v>
      </c>
      <c r="AT368" s="566">
        <f t="shared" si="85"/>
        <v>0</v>
      </c>
      <c r="AU368" s="357" t="e">
        <f>SUM(AT368/AR368*100)</f>
        <v>#DIV/0!</v>
      </c>
      <c r="AV368" s="566">
        <f>SUM(AV312,AV333,AV354)</f>
        <v>0</v>
      </c>
      <c r="AW368" s="566">
        <f>SUM(AW312,AW333,AW354)</f>
        <v>0</v>
      </c>
      <c r="AX368" s="567" t="e">
        <f>SUM(AW368/AV368*100)</f>
        <v>#DIV/0!</v>
      </c>
      <c r="AY368" s="1239"/>
    </row>
    <row r="369" spans="1:51" s="178" customFormat="1" ht="85.5" customHeight="1">
      <c r="A369" s="1248"/>
      <c r="B369" s="1261"/>
      <c r="C369" s="1229"/>
      <c r="D369" s="909" t="s">
        <v>259</v>
      </c>
      <c r="E369" s="285">
        <f>SUM(E313,E334,E355)</f>
        <v>0</v>
      </c>
      <c r="F369" s="285">
        <f>SUM(F313,F334,F355)</f>
        <v>0</v>
      </c>
      <c r="G369" s="286" t="e">
        <f>SUM(F369/E369*100)</f>
        <v>#DIV/0!</v>
      </c>
      <c r="H369" s="560">
        <f>SUM(H313,H334,H355)</f>
        <v>0</v>
      </c>
      <c r="I369" s="560">
        <f>SUM(I313,I334,I355)</f>
        <v>0</v>
      </c>
      <c r="J369" s="561" t="e">
        <f>SUM(I369/H369*100)</f>
        <v>#DIV/0!</v>
      </c>
      <c r="K369" s="560">
        <f>SUM(K313,K334,K355)</f>
        <v>0</v>
      </c>
      <c r="L369" s="560">
        <f>SUM(L313,L334,L355)</f>
        <v>0</v>
      </c>
      <c r="M369" s="561" t="e">
        <f>SUM(L369/K369*100)</f>
        <v>#DIV/0!</v>
      </c>
      <c r="N369" s="560">
        <f>SUM(N313,N334,N355)</f>
        <v>0</v>
      </c>
      <c r="O369" s="560">
        <f>SUM(O313,O334,O355)</f>
        <v>0</v>
      </c>
      <c r="P369" s="561" t="e">
        <f>SUM(O369/N369*100)</f>
        <v>#DIV/0!</v>
      </c>
      <c r="Q369" s="563">
        <f>SUM(Q313,Q334,Q355)</f>
        <v>0</v>
      </c>
      <c r="R369" s="563">
        <f>SUM(R313,R334,R355)</f>
        <v>0</v>
      </c>
      <c r="S369" s="564" t="e">
        <f>SUM(R369/Q369*100)</f>
        <v>#DIV/0!</v>
      </c>
      <c r="T369" s="563">
        <f>SUM(T313,T334,T355)</f>
        <v>0</v>
      </c>
      <c r="U369" s="563">
        <f>SUM(U313,U334,U355)</f>
        <v>0</v>
      </c>
      <c r="V369" s="564" t="e">
        <f>SUM(U369/T369*100)</f>
        <v>#DIV/0!</v>
      </c>
      <c r="W369" s="563">
        <f>SUM(W313,W334,W355)</f>
        <v>0</v>
      </c>
      <c r="X369" s="563">
        <f>SUM(X313,X334,X355)</f>
        <v>0</v>
      </c>
      <c r="Y369" s="564" t="e">
        <f>SUM(X369/W369*100)</f>
        <v>#DIV/0!</v>
      </c>
      <c r="Z369" s="741">
        <f>SUM(Z313,Z334,Z355)</f>
        <v>0</v>
      </c>
      <c r="AA369" s="741">
        <f t="shared" si="81"/>
        <v>0</v>
      </c>
      <c r="AB369" s="741">
        <f t="shared" si="81"/>
        <v>0</v>
      </c>
      <c r="AC369" s="741">
        <f t="shared" si="81"/>
        <v>0</v>
      </c>
      <c r="AD369" s="744" t="e">
        <f>SUM(AC369/Z369*100)</f>
        <v>#DIV/0!</v>
      </c>
      <c r="AE369" s="741">
        <f>SUM(AE313,AE334,AE355)</f>
        <v>0</v>
      </c>
      <c r="AF369" s="741">
        <f t="shared" ref="AF369:AH369" si="86">SUM(AF313,AF334,AF355)</f>
        <v>0</v>
      </c>
      <c r="AG369" s="741">
        <f t="shared" si="86"/>
        <v>0</v>
      </c>
      <c r="AH369" s="741">
        <f t="shared" si="86"/>
        <v>0</v>
      </c>
      <c r="AI369" s="744" t="e">
        <f>SUM(AH369/AE369*100)</f>
        <v>#DIV/0!</v>
      </c>
      <c r="AJ369" s="741">
        <f>SUM(AJ313,AJ334,AJ355)</f>
        <v>0</v>
      </c>
      <c r="AK369" s="741">
        <f t="shared" ref="AK369:AL369" si="87">SUM(AK313,AK334,AK355)</f>
        <v>0</v>
      </c>
      <c r="AL369" s="741">
        <f t="shared" si="87"/>
        <v>0</v>
      </c>
      <c r="AM369" s="744" t="e">
        <f>SUM(AL369/AJ369*100)</f>
        <v>#DIV/0!</v>
      </c>
      <c r="AN369" s="566">
        <f>SUM(AN313,AN334,AN355)</f>
        <v>0</v>
      </c>
      <c r="AO369" s="566">
        <f t="shared" si="84"/>
        <v>0</v>
      </c>
      <c r="AP369" s="566">
        <f t="shared" si="84"/>
        <v>0</v>
      </c>
      <c r="AQ369" s="357" t="e">
        <f>SUM(AP369/AN369*100)</f>
        <v>#DIV/0!</v>
      </c>
      <c r="AR369" s="566">
        <f>SUM(AR313,AR334,AR355)</f>
        <v>0</v>
      </c>
      <c r="AS369" s="566">
        <f t="shared" ref="AS369:AT369" si="88">SUM(AS313,AS334,AS355)</f>
        <v>0</v>
      </c>
      <c r="AT369" s="566">
        <f t="shared" si="88"/>
        <v>0</v>
      </c>
      <c r="AU369" s="357" t="e">
        <f>SUM(AT369/AR369*100)</f>
        <v>#DIV/0!</v>
      </c>
      <c r="AV369" s="566">
        <f>SUM(AV313,AV334,AV355)</f>
        <v>0</v>
      </c>
      <c r="AW369" s="566">
        <f>SUM(AW313,AW334,AW355)</f>
        <v>0</v>
      </c>
      <c r="AX369" s="567" t="e">
        <f>SUM(AW369/AV369*100)</f>
        <v>#DIV/0!</v>
      </c>
      <c r="AY369" s="1239"/>
    </row>
    <row r="370" spans="1:51" s="178" customFormat="1" ht="22.5" customHeight="1">
      <c r="A370" s="1248"/>
      <c r="B370" s="1261"/>
      <c r="C370" s="1229"/>
      <c r="D370" s="909" t="s">
        <v>252</v>
      </c>
      <c r="E370" s="249"/>
      <c r="F370" s="249"/>
      <c r="G370" s="250"/>
      <c r="H370" s="460"/>
      <c r="I370" s="460"/>
      <c r="J370" s="461"/>
      <c r="K370" s="460"/>
      <c r="L370" s="460"/>
      <c r="M370" s="460"/>
      <c r="N370" s="460"/>
      <c r="O370" s="460"/>
      <c r="P370" s="460"/>
      <c r="Q370" s="530"/>
      <c r="R370" s="530"/>
      <c r="S370" s="530"/>
      <c r="T370" s="530"/>
      <c r="U370" s="530"/>
      <c r="V370" s="530"/>
      <c r="W370" s="530"/>
      <c r="X370" s="530"/>
      <c r="Y370" s="530"/>
      <c r="Z370" s="751"/>
      <c r="AA370" s="749"/>
      <c r="AB370" s="750"/>
      <c r="AC370" s="752"/>
      <c r="AD370" s="753"/>
      <c r="AE370" s="753"/>
      <c r="AF370" s="749"/>
      <c r="AG370" s="750"/>
      <c r="AH370" s="752"/>
      <c r="AI370" s="751"/>
      <c r="AJ370" s="753"/>
      <c r="AK370" s="749"/>
      <c r="AL370" s="752"/>
      <c r="AM370" s="754"/>
      <c r="AN370" s="332"/>
      <c r="AO370" s="332"/>
      <c r="AP370" s="332"/>
      <c r="AQ370" s="332"/>
      <c r="AR370" s="332"/>
      <c r="AS370" s="332"/>
      <c r="AT370" s="332"/>
      <c r="AU370" s="332"/>
      <c r="AV370" s="332"/>
      <c r="AW370" s="332"/>
      <c r="AX370" s="332"/>
      <c r="AY370" s="1239"/>
    </row>
    <row r="371" spans="1:51" s="178" customFormat="1" ht="31.2">
      <c r="A371" s="1249"/>
      <c r="B371" s="1262"/>
      <c r="C371" s="1229"/>
      <c r="D371" s="216" t="s">
        <v>7</v>
      </c>
      <c r="E371" s="247"/>
      <c r="F371" s="247"/>
      <c r="G371" s="248"/>
      <c r="H371" s="439"/>
      <c r="I371" s="439"/>
      <c r="J371" s="440"/>
      <c r="K371" s="439"/>
      <c r="L371" s="439"/>
      <c r="M371" s="439"/>
      <c r="N371" s="439"/>
      <c r="O371" s="439"/>
      <c r="P371" s="439"/>
      <c r="Q371" s="518"/>
      <c r="R371" s="518"/>
      <c r="S371" s="518"/>
      <c r="T371" s="518"/>
      <c r="U371" s="518"/>
      <c r="V371" s="518"/>
      <c r="W371" s="518"/>
      <c r="X371" s="518"/>
      <c r="Y371" s="518"/>
      <c r="Z371" s="677"/>
      <c r="AA371" s="745"/>
      <c r="AB371" s="746"/>
      <c r="AC371" s="755"/>
      <c r="AD371" s="681"/>
      <c r="AE371" s="681"/>
      <c r="AF371" s="745"/>
      <c r="AG371" s="746"/>
      <c r="AH371" s="755"/>
      <c r="AI371" s="677"/>
      <c r="AJ371" s="681"/>
      <c r="AK371" s="745"/>
      <c r="AL371" s="755"/>
      <c r="AM371" s="756"/>
      <c r="AN371" s="332"/>
      <c r="AO371" s="332"/>
      <c r="AP371" s="332"/>
      <c r="AQ371" s="332"/>
      <c r="AR371" s="332"/>
      <c r="AS371" s="332"/>
      <c r="AT371" s="332"/>
      <c r="AU371" s="332"/>
      <c r="AV371" s="332"/>
      <c r="AW371" s="332"/>
      <c r="AX371" s="332"/>
      <c r="AY371" s="1240"/>
    </row>
    <row r="372" spans="1:51" ht="22.5" customHeight="1">
      <c r="A372" s="304" t="s">
        <v>362</v>
      </c>
      <c r="B372" s="1185" t="s">
        <v>407</v>
      </c>
      <c r="C372" s="1229"/>
      <c r="D372" s="223" t="s">
        <v>5</v>
      </c>
      <c r="E372" s="268">
        <f>SUM(H372,K372,N372,Q372,T372,W372,Z372,AE372,AJ372,AN372,AR372,AV372)</f>
        <v>0</v>
      </c>
      <c r="F372" s="270">
        <f>SUM(I372,L372,O372,R372,U372,X372,AC372,AH372,AL372,AP372,AT372,AW372)</f>
        <v>0</v>
      </c>
      <c r="G372" s="276" t="e">
        <f>SUM(F372/E372*100)</f>
        <v>#DIV/0!</v>
      </c>
      <c r="H372" s="459"/>
      <c r="I372" s="459"/>
      <c r="J372" s="306"/>
      <c r="K372" s="459"/>
      <c r="L372" s="459"/>
      <c r="M372" s="306"/>
      <c r="N372" s="459"/>
      <c r="O372" s="459"/>
      <c r="P372" s="306"/>
      <c r="Q372" s="529"/>
      <c r="R372" s="529"/>
      <c r="S372" s="308"/>
      <c r="T372" s="529"/>
      <c r="U372" s="529"/>
      <c r="V372" s="308"/>
      <c r="W372" s="529"/>
      <c r="X372" s="529"/>
      <c r="Y372" s="308"/>
      <c r="Z372" s="734"/>
      <c r="AA372" s="724"/>
      <c r="AB372" s="725"/>
      <c r="AC372" s="734"/>
      <c r="AD372" s="648" t="e">
        <f>SUM(AC372/Z372*100)</f>
        <v>#DIV/0!</v>
      </c>
      <c r="AE372" s="648"/>
      <c r="AF372" s="724"/>
      <c r="AG372" s="725"/>
      <c r="AH372" s="734"/>
      <c r="AI372" s="660"/>
      <c r="AJ372" s="648"/>
      <c r="AK372" s="724"/>
      <c r="AL372" s="648"/>
      <c r="AM372" s="648" t="e">
        <f>SUM(AL372/AJ372*100)</f>
        <v>#DIV/0!</v>
      </c>
      <c r="AN372" s="355"/>
      <c r="AO372" s="351"/>
      <c r="AP372" s="355"/>
      <c r="AQ372" s="336"/>
      <c r="AR372" s="355"/>
      <c r="AS372" s="351"/>
      <c r="AT372" s="355"/>
      <c r="AU372" s="336"/>
      <c r="AV372" s="355"/>
      <c r="AW372" s="355"/>
      <c r="AX372" s="336"/>
      <c r="AY372" s="155"/>
    </row>
    <row r="373" spans="1:51" ht="24" customHeight="1">
      <c r="A373" s="202"/>
      <c r="B373" s="1186"/>
      <c r="C373" s="1229"/>
      <c r="D373" s="203" t="s">
        <v>1</v>
      </c>
      <c r="E373" s="268"/>
      <c r="F373" s="270"/>
      <c r="G373" s="276"/>
      <c r="H373" s="459"/>
      <c r="I373" s="459"/>
      <c r="J373" s="306"/>
      <c r="K373" s="459"/>
      <c r="L373" s="459"/>
      <c r="M373" s="306"/>
      <c r="N373" s="459"/>
      <c r="O373" s="459"/>
      <c r="P373" s="306"/>
      <c r="Q373" s="529"/>
      <c r="R373" s="529"/>
      <c r="S373" s="308"/>
      <c r="T373" s="529"/>
      <c r="U373" s="529"/>
      <c r="V373" s="308"/>
      <c r="W373" s="529"/>
      <c r="X373" s="529"/>
      <c r="Y373" s="308"/>
      <c r="Z373" s="732"/>
      <c r="AA373" s="650"/>
      <c r="AB373" s="727"/>
      <c r="AC373" s="732"/>
      <c r="AD373" s="648"/>
      <c r="AE373" s="652"/>
      <c r="AF373" s="650"/>
      <c r="AG373" s="727"/>
      <c r="AH373" s="732"/>
      <c r="AI373" s="661"/>
      <c r="AJ373" s="652"/>
      <c r="AK373" s="650"/>
      <c r="AL373" s="652"/>
      <c r="AM373" s="648"/>
      <c r="AN373" s="355"/>
      <c r="AO373" s="352"/>
      <c r="AP373" s="355"/>
      <c r="AQ373" s="336"/>
      <c r="AR373" s="355"/>
      <c r="AS373" s="352"/>
      <c r="AT373" s="355"/>
      <c r="AU373" s="336"/>
      <c r="AV373" s="355"/>
      <c r="AW373" s="355"/>
      <c r="AX373" s="336"/>
      <c r="AY373" s="204"/>
    </row>
    <row r="374" spans="1:51" ht="33.75" customHeight="1">
      <c r="A374" s="202"/>
      <c r="B374" s="1186"/>
      <c r="C374" s="1229"/>
      <c r="D374" s="205" t="s">
        <v>357</v>
      </c>
      <c r="E374" s="268"/>
      <c r="F374" s="270"/>
      <c r="G374" s="276"/>
      <c r="H374" s="459"/>
      <c r="I374" s="459"/>
      <c r="J374" s="306"/>
      <c r="K374" s="459"/>
      <c r="L374" s="459"/>
      <c r="M374" s="306"/>
      <c r="N374" s="459"/>
      <c r="O374" s="459"/>
      <c r="P374" s="306"/>
      <c r="Q374" s="529"/>
      <c r="R374" s="529"/>
      <c r="S374" s="308"/>
      <c r="T374" s="529"/>
      <c r="U374" s="529"/>
      <c r="V374" s="308"/>
      <c r="W374" s="529"/>
      <c r="X374" s="529"/>
      <c r="Y374" s="308"/>
      <c r="Z374" s="735"/>
      <c r="AA374" s="653"/>
      <c r="AB374" s="728"/>
      <c r="AC374" s="735"/>
      <c r="AD374" s="648"/>
      <c r="AE374" s="655"/>
      <c r="AF374" s="653"/>
      <c r="AG374" s="728"/>
      <c r="AH374" s="735"/>
      <c r="AI374" s="663"/>
      <c r="AJ374" s="655"/>
      <c r="AK374" s="653"/>
      <c r="AL374" s="655"/>
      <c r="AM374" s="648"/>
      <c r="AN374" s="355"/>
      <c r="AO374" s="353"/>
      <c r="AP374" s="355"/>
      <c r="AQ374" s="336"/>
      <c r="AR374" s="355"/>
      <c r="AS374" s="353"/>
      <c r="AT374" s="355"/>
      <c r="AU374" s="336"/>
      <c r="AV374" s="355"/>
      <c r="AW374" s="355"/>
      <c r="AX374" s="336"/>
      <c r="AY374" s="204"/>
    </row>
    <row r="375" spans="1:51" ht="22.5" customHeight="1">
      <c r="A375" s="202"/>
      <c r="B375" s="1186"/>
      <c r="C375" s="1229"/>
      <c r="D375" s="206" t="s">
        <v>251</v>
      </c>
      <c r="E375" s="268">
        <f>SUM(H375,K375,N375,Q375,T375,W375,Z375,AE375,AJ375,AN375,AR375,AV375)</f>
        <v>0</v>
      </c>
      <c r="F375" s="270">
        <f>SUM(I375,L375,O375,R375,U375,X375,AC375,AH375,AL375,AP375,AT375,AW375)</f>
        <v>0</v>
      </c>
      <c r="G375" s="276" t="e">
        <f>SUM(F375/E375*100)</f>
        <v>#DIV/0!</v>
      </c>
      <c r="H375" s="459"/>
      <c r="I375" s="459"/>
      <c r="J375" s="306"/>
      <c r="K375" s="459"/>
      <c r="L375" s="459"/>
      <c r="M375" s="306"/>
      <c r="N375" s="459"/>
      <c r="O375" s="459"/>
      <c r="P375" s="306"/>
      <c r="Q375" s="529"/>
      <c r="R375" s="529"/>
      <c r="S375" s="308"/>
      <c r="T375" s="529"/>
      <c r="U375" s="529"/>
      <c r="V375" s="308"/>
      <c r="W375" s="529"/>
      <c r="X375" s="529"/>
      <c r="Y375" s="308"/>
      <c r="Z375" s="735"/>
      <c r="AA375" s="653"/>
      <c r="AB375" s="728"/>
      <c r="AC375" s="735"/>
      <c r="AD375" s="648" t="e">
        <f>SUM(AC375/Z375*100)</f>
        <v>#DIV/0!</v>
      </c>
      <c r="AE375" s="655"/>
      <c r="AF375" s="653"/>
      <c r="AG375" s="728"/>
      <c r="AH375" s="735"/>
      <c r="AI375" s="663"/>
      <c r="AJ375" s="655"/>
      <c r="AK375" s="653"/>
      <c r="AL375" s="655"/>
      <c r="AM375" s="648" t="e">
        <f>SUM(AL375/AJ375*100)</f>
        <v>#DIV/0!</v>
      </c>
      <c r="AN375" s="355"/>
      <c r="AO375" s="353"/>
      <c r="AP375" s="355"/>
      <c r="AQ375" s="336"/>
      <c r="AR375" s="355"/>
      <c r="AS375" s="353"/>
      <c r="AT375" s="355"/>
      <c r="AU375" s="336"/>
      <c r="AV375" s="355"/>
      <c r="AW375" s="355"/>
      <c r="AX375" s="336"/>
      <c r="AY375" s="204"/>
    </row>
    <row r="376" spans="1:51" ht="85.5" customHeight="1">
      <c r="A376" s="202"/>
      <c r="B376" s="1186"/>
      <c r="C376" s="1229"/>
      <c r="D376" s="206" t="s">
        <v>259</v>
      </c>
      <c r="E376" s="268">
        <f>SUM(H376,K376,N376,Q376,T376,W376,Z376,AE376,AJ376,AN376,AR376,AV376)</f>
        <v>0</v>
      </c>
      <c r="F376" s="270">
        <f>SUM(I376,L376,O376,R376,U376,X376,AC376,AH376,AL376,AP376,AT376,AW376)</f>
        <v>0</v>
      </c>
      <c r="G376" s="276" t="e">
        <f>SUM(F376/E376*100)</f>
        <v>#DIV/0!</v>
      </c>
      <c r="H376" s="459"/>
      <c r="I376" s="459"/>
      <c r="J376" s="435"/>
      <c r="K376" s="459"/>
      <c r="L376" s="459"/>
      <c r="M376" s="434"/>
      <c r="N376" s="459"/>
      <c r="O376" s="459"/>
      <c r="P376" s="434"/>
      <c r="Q376" s="529"/>
      <c r="R376" s="529"/>
      <c r="S376" s="515"/>
      <c r="T376" s="529"/>
      <c r="U376" s="529"/>
      <c r="V376" s="515"/>
      <c r="W376" s="529"/>
      <c r="X376" s="529"/>
      <c r="Y376" s="515"/>
      <c r="Z376" s="737"/>
      <c r="AA376" s="657"/>
      <c r="AB376" s="729"/>
      <c r="AC376" s="737"/>
      <c r="AD376" s="699"/>
      <c r="AE376" s="737"/>
      <c r="AF376" s="657"/>
      <c r="AG376" s="729"/>
      <c r="AH376" s="737"/>
      <c r="AI376" s="699"/>
      <c r="AJ376" s="737"/>
      <c r="AK376" s="657"/>
      <c r="AL376" s="737"/>
      <c r="AM376" s="699"/>
      <c r="AN376" s="355"/>
      <c r="AO376" s="354"/>
      <c r="AP376" s="355"/>
      <c r="AQ376" s="336"/>
      <c r="AR376" s="355"/>
      <c r="AS376" s="354"/>
      <c r="AT376" s="355"/>
      <c r="AU376" s="336"/>
      <c r="AV376" s="355"/>
      <c r="AW376" s="355"/>
      <c r="AX376" s="336"/>
      <c r="AY376" s="204"/>
    </row>
    <row r="377" spans="1:51" ht="22.5" customHeight="1">
      <c r="A377" s="202"/>
      <c r="B377" s="1186"/>
      <c r="C377" s="1229"/>
      <c r="D377" s="206" t="s">
        <v>252</v>
      </c>
      <c r="E377" s="236"/>
      <c r="F377" s="236"/>
      <c r="G377" s="235"/>
      <c r="H377" s="434"/>
      <c r="I377" s="434"/>
      <c r="J377" s="435"/>
      <c r="K377" s="434"/>
      <c r="L377" s="434"/>
      <c r="M377" s="434"/>
      <c r="N377" s="434"/>
      <c r="O377" s="434"/>
      <c r="P377" s="434"/>
      <c r="Q377" s="515"/>
      <c r="R377" s="515"/>
      <c r="S377" s="515"/>
      <c r="T377" s="515"/>
      <c r="U377" s="515"/>
      <c r="V377" s="515"/>
      <c r="W377" s="515"/>
      <c r="X377" s="515"/>
      <c r="Y377" s="515"/>
      <c r="Z377" s="656"/>
      <c r="AA377" s="657"/>
      <c r="AB377" s="729"/>
      <c r="AC377" s="730"/>
      <c r="AD377" s="659"/>
      <c r="AE377" s="659"/>
      <c r="AF377" s="657"/>
      <c r="AG377" s="729"/>
      <c r="AH377" s="730"/>
      <c r="AI377" s="656"/>
      <c r="AJ377" s="659"/>
      <c r="AK377" s="657"/>
      <c r="AL377" s="730"/>
      <c r="AM377" s="731"/>
      <c r="AN377" s="326"/>
      <c r="AO377" s="326"/>
      <c r="AP377" s="326"/>
      <c r="AQ377" s="326"/>
      <c r="AR377" s="326"/>
      <c r="AS377" s="326"/>
      <c r="AT377" s="326"/>
      <c r="AU377" s="326"/>
      <c r="AV377" s="326"/>
      <c r="AW377" s="326"/>
      <c r="AX377" s="326"/>
      <c r="AY377" s="204"/>
    </row>
    <row r="378" spans="1:51" ht="31.2">
      <c r="A378" s="202"/>
      <c r="B378" s="1187"/>
      <c r="C378" s="1229"/>
      <c r="D378" s="208" t="s">
        <v>7</v>
      </c>
      <c r="E378" s="233"/>
      <c r="F378" s="233"/>
      <c r="G378" s="234"/>
      <c r="H378" s="428"/>
      <c r="I378" s="428"/>
      <c r="J378" s="429"/>
      <c r="K378" s="428"/>
      <c r="L378" s="428"/>
      <c r="M378" s="428"/>
      <c r="N378" s="428"/>
      <c r="O378" s="428"/>
      <c r="P378" s="428"/>
      <c r="Q378" s="513"/>
      <c r="R378" s="513"/>
      <c r="S378" s="513"/>
      <c r="T378" s="513"/>
      <c r="U378" s="513"/>
      <c r="V378" s="513"/>
      <c r="W378" s="513"/>
      <c r="X378" s="513"/>
      <c r="Y378" s="513"/>
      <c r="Z378" s="661"/>
      <c r="AA378" s="650"/>
      <c r="AB378" s="727"/>
      <c r="AC378" s="732"/>
      <c r="AD378" s="652"/>
      <c r="AE378" s="652"/>
      <c r="AF378" s="650"/>
      <c r="AG378" s="727"/>
      <c r="AH378" s="732"/>
      <c r="AI378" s="661"/>
      <c r="AJ378" s="652"/>
      <c r="AK378" s="650"/>
      <c r="AL378" s="732"/>
      <c r="AM378" s="733"/>
      <c r="AN378" s="326"/>
      <c r="AO378" s="326"/>
      <c r="AP378" s="326"/>
      <c r="AQ378" s="326"/>
      <c r="AR378" s="326"/>
      <c r="AS378" s="326"/>
      <c r="AT378" s="326"/>
      <c r="AU378" s="326"/>
      <c r="AV378" s="326"/>
      <c r="AW378" s="326"/>
      <c r="AX378" s="326"/>
      <c r="AY378" s="209"/>
    </row>
    <row r="379" spans="1:51" ht="22.5" customHeight="1">
      <c r="A379" s="569" t="s">
        <v>278</v>
      </c>
      <c r="B379" s="1234" t="s">
        <v>332</v>
      </c>
      <c r="C379" s="1076" t="s">
        <v>281</v>
      </c>
      <c r="D379" s="223" t="s">
        <v>5</v>
      </c>
      <c r="E379" s="268">
        <f>SUM(H379,K379,N379,Q379,T379,W379,Z379,AE379,AJ379,AN379,AR379,AV379)</f>
        <v>0</v>
      </c>
      <c r="F379" s="270">
        <f>SUM(I379,L379,O379,R379,U379,X379,AC379,AH379,AL379,AP379,AT379,AW379)</f>
        <v>0</v>
      </c>
      <c r="G379" s="276" t="e">
        <f>SUM(F379/E379*100)</f>
        <v>#DIV/0!</v>
      </c>
      <c r="H379" s="425"/>
      <c r="I379" s="425"/>
      <c r="J379" s="426"/>
      <c r="K379" s="425"/>
      <c r="L379" s="425"/>
      <c r="M379" s="425"/>
      <c r="N379" s="425"/>
      <c r="O379" s="425"/>
      <c r="P379" s="425"/>
      <c r="Q379" s="512"/>
      <c r="R379" s="512"/>
      <c r="S379" s="512"/>
      <c r="T379" s="512"/>
      <c r="U379" s="512"/>
      <c r="V379" s="512"/>
      <c r="W379" s="512">
        <v>0</v>
      </c>
      <c r="X379" s="512">
        <v>0</v>
      </c>
      <c r="Y379" s="512" t="e">
        <f>SUM(X379/W379*100)</f>
        <v>#DIV/0!</v>
      </c>
      <c r="Z379" s="734"/>
      <c r="AA379" s="724"/>
      <c r="AB379" s="725"/>
      <c r="AC379" s="734"/>
      <c r="AD379" s="648"/>
      <c r="AE379" s="648"/>
      <c r="AF379" s="724"/>
      <c r="AG379" s="725"/>
      <c r="AH379" s="734"/>
      <c r="AI379" s="660"/>
      <c r="AJ379" s="648"/>
      <c r="AK379" s="724"/>
      <c r="AL379" s="734"/>
      <c r="AM379" s="648" t="e">
        <f>SUM(AL379/AJ379*100)</f>
        <v>#DIV/0!</v>
      </c>
      <c r="AN379" s="325"/>
      <c r="AO379" s="325"/>
      <c r="AP379" s="325"/>
      <c r="AQ379" s="325"/>
      <c r="AR379" s="325"/>
      <c r="AS379" s="325"/>
      <c r="AT379" s="325"/>
      <c r="AU379" s="325" t="e">
        <f>SUM(AT379/AR379*100)</f>
        <v>#DIV/0!</v>
      </c>
      <c r="AV379" s="325"/>
      <c r="AW379" s="325"/>
      <c r="AX379" s="325" t="e">
        <f>SUM(AW379/AV379*100)</f>
        <v>#DIV/0!</v>
      </c>
      <c r="AY379" s="155"/>
    </row>
    <row r="380" spans="1:51" ht="27.75" customHeight="1">
      <c r="A380" s="202"/>
      <c r="B380" s="1186"/>
      <c r="C380" s="1235"/>
      <c r="D380" s="203" t="s">
        <v>1</v>
      </c>
      <c r="E380" s="268"/>
      <c r="F380" s="270"/>
      <c r="G380" s="276"/>
      <c r="H380" s="428"/>
      <c r="I380" s="428"/>
      <c r="J380" s="429"/>
      <c r="K380" s="428"/>
      <c r="L380" s="428"/>
      <c r="M380" s="428"/>
      <c r="N380" s="428"/>
      <c r="O380" s="428"/>
      <c r="P380" s="428"/>
      <c r="Q380" s="513"/>
      <c r="R380" s="513"/>
      <c r="S380" s="513"/>
      <c r="T380" s="513"/>
      <c r="U380" s="513"/>
      <c r="V380" s="513"/>
      <c r="W380" s="513"/>
      <c r="X380" s="513"/>
      <c r="Y380" s="512"/>
      <c r="Z380" s="732"/>
      <c r="AA380" s="650"/>
      <c r="AB380" s="727"/>
      <c r="AC380" s="732"/>
      <c r="AD380" s="648"/>
      <c r="AE380" s="652"/>
      <c r="AF380" s="650"/>
      <c r="AG380" s="727"/>
      <c r="AH380" s="732"/>
      <c r="AI380" s="661"/>
      <c r="AJ380" s="652"/>
      <c r="AK380" s="650"/>
      <c r="AL380" s="732"/>
      <c r="AM380" s="648"/>
      <c r="AN380" s="326"/>
      <c r="AO380" s="326"/>
      <c r="AP380" s="326"/>
      <c r="AQ380" s="326"/>
      <c r="AR380" s="326"/>
      <c r="AS380" s="326"/>
      <c r="AT380" s="326"/>
      <c r="AU380" s="326"/>
      <c r="AV380" s="326"/>
      <c r="AW380" s="326"/>
      <c r="AX380" s="326"/>
      <c r="AY380" s="204"/>
    </row>
    <row r="381" spans="1:51" ht="31.2">
      <c r="A381" s="202"/>
      <c r="B381" s="1186"/>
      <c r="C381" s="1235"/>
      <c r="D381" s="205" t="s">
        <v>357</v>
      </c>
      <c r="E381" s="268"/>
      <c r="F381" s="270"/>
      <c r="G381" s="276"/>
      <c r="H381" s="431"/>
      <c r="I381" s="431"/>
      <c r="J381" s="432"/>
      <c r="K381" s="431"/>
      <c r="L381" s="431"/>
      <c r="M381" s="431"/>
      <c r="N381" s="431"/>
      <c r="O381" s="431"/>
      <c r="P381" s="431"/>
      <c r="Q381" s="514"/>
      <c r="R381" s="514"/>
      <c r="S381" s="514"/>
      <c r="T381" s="514"/>
      <c r="U381" s="514"/>
      <c r="V381" s="514"/>
      <c r="W381" s="514"/>
      <c r="X381" s="514"/>
      <c r="Y381" s="512"/>
      <c r="Z381" s="735"/>
      <c r="AA381" s="653"/>
      <c r="AB381" s="728"/>
      <c r="AC381" s="735"/>
      <c r="AD381" s="648"/>
      <c r="AE381" s="655"/>
      <c r="AF381" s="653"/>
      <c r="AG381" s="728"/>
      <c r="AH381" s="735"/>
      <c r="AI381" s="663"/>
      <c r="AJ381" s="655"/>
      <c r="AK381" s="653"/>
      <c r="AL381" s="735"/>
      <c r="AM381" s="648"/>
      <c r="AN381" s="326"/>
      <c r="AO381" s="326"/>
      <c r="AP381" s="326"/>
      <c r="AQ381" s="326"/>
      <c r="AR381" s="326"/>
      <c r="AS381" s="326"/>
      <c r="AT381" s="326"/>
      <c r="AU381" s="326"/>
      <c r="AV381" s="326"/>
      <c r="AW381" s="326"/>
      <c r="AX381" s="326"/>
      <c r="AY381" s="204"/>
    </row>
    <row r="382" spans="1:51" ht="22.5" customHeight="1">
      <c r="A382" s="202"/>
      <c r="B382" s="1186"/>
      <c r="C382" s="1235"/>
      <c r="D382" s="206" t="s">
        <v>251</v>
      </c>
      <c r="E382" s="268">
        <f>SUM(H382,K382,N382,Q382,T382,W382,Z382,AE382,AJ382,AN382,AR382,AV382)</f>
        <v>0</v>
      </c>
      <c r="F382" s="270">
        <f>SUM(I382,L382,O382,R382,U382,X382,AC382,AH382,AL382,AP382,AT382,AW382)</f>
        <v>0</v>
      </c>
      <c r="G382" s="276" t="e">
        <f>SUM(F382/E382*100)</f>
        <v>#DIV/0!</v>
      </c>
      <c r="H382" s="431"/>
      <c r="I382" s="431"/>
      <c r="J382" s="432"/>
      <c r="K382" s="431"/>
      <c r="L382" s="431"/>
      <c r="M382" s="431"/>
      <c r="N382" s="431"/>
      <c r="O382" s="431"/>
      <c r="P382" s="431"/>
      <c r="Q382" s="514"/>
      <c r="R382" s="514"/>
      <c r="S382" s="514"/>
      <c r="T382" s="514"/>
      <c r="U382" s="514"/>
      <c r="V382" s="514"/>
      <c r="W382" s="514" t="s">
        <v>354</v>
      </c>
      <c r="X382" s="514">
        <v>0</v>
      </c>
      <c r="Y382" s="512" t="e">
        <f>SUM(X382/W382*100)</f>
        <v>#VALUE!</v>
      </c>
      <c r="Z382" s="735"/>
      <c r="AA382" s="653"/>
      <c r="AB382" s="728"/>
      <c r="AC382" s="735"/>
      <c r="AD382" s="648"/>
      <c r="AE382" s="655"/>
      <c r="AF382" s="653"/>
      <c r="AG382" s="728"/>
      <c r="AH382" s="735"/>
      <c r="AI382" s="663"/>
      <c r="AJ382" s="655"/>
      <c r="AK382" s="653"/>
      <c r="AL382" s="735"/>
      <c r="AM382" s="648" t="e">
        <f>SUM(AL382/AJ382*100)</f>
        <v>#DIV/0!</v>
      </c>
      <c r="AN382" s="326"/>
      <c r="AO382" s="326"/>
      <c r="AP382" s="326"/>
      <c r="AQ382" s="326"/>
      <c r="AR382" s="325"/>
      <c r="AS382" s="325"/>
      <c r="AT382" s="325"/>
      <c r="AU382" s="325" t="e">
        <f>SUM(AT382/AR382*100)</f>
        <v>#DIV/0!</v>
      </c>
      <c r="AV382" s="325"/>
      <c r="AW382" s="325"/>
      <c r="AX382" s="325" t="e">
        <f>SUM(AW382/AV382*100)</f>
        <v>#DIV/0!</v>
      </c>
      <c r="AY382" s="204"/>
    </row>
    <row r="383" spans="1:51" ht="85.5" customHeight="1">
      <c r="A383" s="202"/>
      <c r="B383" s="1186"/>
      <c r="C383" s="1235"/>
      <c r="D383" s="206" t="s">
        <v>259</v>
      </c>
      <c r="E383" s="268">
        <f>SUM(H383,K383,N383,Q383,T383,W383,Z383,AE383,AJ383,AN383,AR383,AV383)</f>
        <v>0</v>
      </c>
      <c r="F383" s="270">
        <f>SUM(I383,L383,O383,R383,U383,X383,AC383,AH383,AL383,AP383,AT383,AW383)</f>
        <v>0</v>
      </c>
      <c r="G383" s="276" t="e">
        <f>SUM(F383/E383*100)</f>
        <v>#DIV/0!</v>
      </c>
      <c r="H383" s="434"/>
      <c r="I383" s="434"/>
      <c r="J383" s="435"/>
      <c r="K383" s="434"/>
      <c r="L383" s="434"/>
      <c r="M383" s="434"/>
      <c r="N383" s="434"/>
      <c r="O383" s="434"/>
      <c r="P383" s="434"/>
      <c r="Q383" s="515"/>
      <c r="R383" s="515"/>
      <c r="S383" s="515"/>
      <c r="T383" s="515"/>
      <c r="U383" s="515"/>
      <c r="V383" s="515"/>
      <c r="W383" s="515"/>
      <c r="X383" s="515"/>
      <c r="Y383" s="515"/>
      <c r="Z383" s="656"/>
      <c r="AA383" s="657"/>
      <c r="AB383" s="729"/>
      <c r="AC383" s="730"/>
      <c r="AD383" s="659"/>
      <c r="AE383" s="659"/>
      <c r="AF383" s="657"/>
      <c r="AG383" s="729"/>
      <c r="AH383" s="730"/>
      <c r="AI383" s="656"/>
      <c r="AJ383" s="659"/>
      <c r="AK383" s="657"/>
      <c r="AL383" s="730"/>
      <c r="AM383" s="731"/>
      <c r="AN383" s="326"/>
      <c r="AO383" s="326"/>
      <c r="AP383" s="326"/>
      <c r="AQ383" s="326"/>
      <c r="AR383" s="326"/>
      <c r="AS383" s="326"/>
      <c r="AT383" s="326"/>
      <c r="AU383" s="326"/>
      <c r="AV383" s="326"/>
      <c r="AW383" s="326"/>
      <c r="AX383" s="326"/>
      <c r="AY383" s="204"/>
    </row>
    <row r="384" spans="1:51" ht="22.5" customHeight="1">
      <c r="A384" s="202"/>
      <c r="B384" s="1186"/>
      <c r="C384" s="1235"/>
      <c r="D384" s="206" t="s">
        <v>252</v>
      </c>
      <c r="E384" s="236"/>
      <c r="F384" s="236"/>
      <c r="G384" s="235"/>
      <c r="H384" s="434"/>
      <c r="I384" s="434"/>
      <c r="J384" s="435"/>
      <c r="K384" s="434"/>
      <c r="L384" s="434"/>
      <c r="M384" s="434"/>
      <c r="N384" s="434"/>
      <c r="O384" s="434"/>
      <c r="P384" s="434"/>
      <c r="Q384" s="515"/>
      <c r="R384" s="515"/>
      <c r="S384" s="515"/>
      <c r="T384" s="515"/>
      <c r="U384" s="515"/>
      <c r="V384" s="515"/>
      <c r="W384" s="515"/>
      <c r="X384" s="515"/>
      <c r="Y384" s="515"/>
      <c r="Z384" s="656"/>
      <c r="AA384" s="657"/>
      <c r="AB384" s="729"/>
      <c r="AC384" s="730"/>
      <c r="AD384" s="659"/>
      <c r="AE384" s="659"/>
      <c r="AF384" s="657"/>
      <c r="AG384" s="729"/>
      <c r="AH384" s="730"/>
      <c r="AI384" s="656"/>
      <c r="AJ384" s="659"/>
      <c r="AK384" s="657"/>
      <c r="AL384" s="730"/>
      <c r="AM384" s="731"/>
      <c r="AN384" s="326"/>
      <c r="AO384" s="326"/>
      <c r="AP384" s="326"/>
      <c r="AQ384" s="326"/>
      <c r="AR384" s="326"/>
      <c r="AS384" s="326"/>
      <c r="AT384" s="326"/>
      <c r="AU384" s="326"/>
      <c r="AV384" s="326"/>
      <c r="AW384" s="326"/>
      <c r="AX384" s="326"/>
      <c r="AY384" s="204"/>
    </row>
    <row r="385" spans="1:51" ht="39.75" customHeight="1">
      <c r="A385" s="207"/>
      <c r="B385" s="1187"/>
      <c r="C385" s="1236"/>
      <c r="D385" s="208" t="s">
        <v>7</v>
      </c>
      <c r="E385" s="233"/>
      <c r="F385" s="233"/>
      <c r="G385" s="234"/>
      <c r="H385" s="428"/>
      <c r="I385" s="428"/>
      <c r="J385" s="429"/>
      <c r="K385" s="428"/>
      <c r="L385" s="428"/>
      <c r="M385" s="428"/>
      <c r="N385" s="428"/>
      <c r="O385" s="428"/>
      <c r="P385" s="428"/>
      <c r="Q385" s="513"/>
      <c r="R385" s="513"/>
      <c r="S385" s="513"/>
      <c r="T385" s="513"/>
      <c r="U385" s="513"/>
      <c r="V385" s="513"/>
      <c r="W385" s="513"/>
      <c r="X385" s="513"/>
      <c r="Y385" s="513"/>
      <c r="Z385" s="661"/>
      <c r="AA385" s="650"/>
      <c r="AB385" s="727"/>
      <c r="AC385" s="732"/>
      <c r="AD385" s="652"/>
      <c r="AE385" s="652"/>
      <c r="AF385" s="650"/>
      <c r="AG385" s="727"/>
      <c r="AH385" s="732"/>
      <c r="AI385" s="661"/>
      <c r="AJ385" s="652"/>
      <c r="AK385" s="650"/>
      <c r="AL385" s="732"/>
      <c r="AM385" s="733"/>
      <c r="AN385" s="326"/>
      <c r="AO385" s="326"/>
      <c r="AP385" s="326"/>
      <c r="AQ385" s="326"/>
      <c r="AR385" s="326"/>
      <c r="AS385" s="326"/>
      <c r="AT385" s="326"/>
      <c r="AU385" s="326"/>
      <c r="AV385" s="326"/>
      <c r="AW385" s="326"/>
      <c r="AX385" s="326"/>
      <c r="AY385" s="209"/>
    </row>
    <row r="386" spans="1:51" ht="22.5" customHeight="1">
      <c r="A386" s="200" t="s">
        <v>333</v>
      </c>
      <c r="B386" s="1185" t="s">
        <v>334</v>
      </c>
      <c r="C386" s="1076" t="s">
        <v>403</v>
      </c>
      <c r="D386" s="223" t="s">
        <v>5</v>
      </c>
      <c r="E386" s="268">
        <f>SUM(H386,K386,N386,Q386,T386,W386,Z386,AE386,AJ386,AN386,AR386,AV386)</f>
        <v>0</v>
      </c>
      <c r="F386" s="270">
        <f>SUM(I386,L386,O386,R386,U386,X386,AC386,AH386,AL386,AP386,AT386,AW386)</f>
        <v>0</v>
      </c>
      <c r="G386" s="276" t="e">
        <f>SUM(F386/E386*100)</f>
        <v>#DIV/0!</v>
      </c>
      <c r="H386" s="425"/>
      <c r="I386" s="425"/>
      <c r="J386" s="426"/>
      <c r="K386" s="425"/>
      <c r="L386" s="425"/>
      <c r="M386" s="425"/>
      <c r="N386" s="425"/>
      <c r="O386" s="425"/>
      <c r="P386" s="425"/>
      <c r="Q386" s="512"/>
      <c r="R386" s="512"/>
      <c r="S386" s="512"/>
      <c r="T386" s="512"/>
      <c r="U386" s="512"/>
      <c r="V386" s="512"/>
      <c r="W386" s="512"/>
      <c r="X386" s="512"/>
      <c r="Y386" s="512"/>
      <c r="Z386" s="734"/>
      <c r="AA386" s="724"/>
      <c r="AB386" s="725"/>
      <c r="AC386" s="734"/>
      <c r="AD386" s="648" t="e">
        <f>SUM(AC386/Z386*100)</f>
        <v>#DIV/0!</v>
      </c>
      <c r="AE386" s="648"/>
      <c r="AF386" s="724"/>
      <c r="AG386" s="725"/>
      <c r="AH386" s="734"/>
      <c r="AI386" s="660"/>
      <c r="AJ386" s="738">
        <v>0</v>
      </c>
      <c r="AK386" s="724"/>
      <c r="AL386" s="648"/>
      <c r="AM386" s="648" t="e">
        <f>SUM(AL386/AJ386*100)</f>
        <v>#DIV/0!</v>
      </c>
      <c r="AN386" s="325"/>
      <c r="AO386" s="325"/>
      <c r="AP386" s="325"/>
      <c r="AQ386" s="325"/>
      <c r="AR386" s="325"/>
      <c r="AS386" s="325"/>
      <c r="AT386" s="325"/>
      <c r="AU386" s="325" t="e">
        <f>SUM(AT386/AR386*100)</f>
        <v>#DIV/0!</v>
      </c>
      <c r="AV386" s="325"/>
      <c r="AW386" s="325"/>
      <c r="AX386" s="325"/>
      <c r="AY386" s="155"/>
    </row>
    <row r="387" spans="1:51" ht="24" customHeight="1">
      <c r="A387" s="202"/>
      <c r="B387" s="1186"/>
      <c r="C387" s="1235"/>
      <c r="D387" s="203" t="s">
        <v>1</v>
      </c>
      <c r="E387" s="268"/>
      <c r="F387" s="270"/>
      <c r="G387" s="276"/>
      <c r="H387" s="428"/>
      <c r="I387" s="428"/>
      <c r="J387" s="429"/>
      <c r="K387" s="428"/>
      <c r="L387" s="428"/>
      <c r="M387" s="428"/>
      <c r="N387" s="428"/>
      <c r="O387" s="428"/>
      <c r="P387" s="428"/>
      <c r="Q387" s="513"/>
      <c r="R387" s="513"/>
      <c r="S387" s="513"/>
      <c r="T387" s="513"/>
      <c r="U387" s="513"/>
      <c r="V387" s="513"/>
      <c r="W387" s="513"/>
      <c r="X387" s="513"/>
      <c r="Y387" s="513"/>
      <c r="Z387" s="732"/>
      <c r="AA387" s="650"/>
      <c r="AB387" s="727"/>
      <c r="AC387" s="732"/>
      <c r="AD387" s="648"/>
      <c r="AE387" s="652"/>
      <c r="AF387" s="650"/>
      <c r="AG387" s="727"/>
      <c r="AH387" s="732"/>
      <c r="AI387" s="661"/>
      <c r="AJ387" s="739"/>
      <c r="AK387" s="650"/>
      <c r="AL387" s="652"/>
      <c r="AM387" s="648"/>
      <c r="AN387" s="326"/>
      <c r="AO387" s="326"/>
      <c r="AP387" s="326"/>
      <c r="AQ387" s="326"/>
      <c r="AR387" s="326"/>
      <c r="AS387" s="326"/>
      <c r="AT387" s="326"/>
      <c r="AU387" s="326"/>
      <c r="AV387" s="326"/>
      <c r="AW387" s="326"/>
      <c r="AX387" s="326"/>
      <c r="AY387" s="204"/>
    </row>
    <row r="388" spans="1:51" ht="31.5" customHeight="1">
      <c r="A388" s="202"/>
      <c r="B388" s="1186"/>
      <c r="C388" s="1235"/>
      <c r="D388" s="205" t="s">
        <v>357</v>
      </c>
      <c r="E388" s="268"/>
      <c r="F388" s="270"/>
      <c r="G388" s="276"/>
      <c r="H388" s="431"/>
      <c r="I388" s="431"/>
      <c r="J388" s="432"/>
      <c r="K388" s="431"/>
      <c r="L388" s="431"/>
      <c r="M388" s="431"/>
      <c r="N388" s="431"/>
      <c r="O388" s="431"/>
      <c r="P388" s="431"/>
      <c r="Q388" s="514"/>
      <c r="R388" s="514"/>
      <c r="S388" s="514"/>
      <c r="T388" s="514"/>
      <c r="U388" s="514"/>
      <c r="V388" s="514"/>
      <c r="W388" s="514"/>
      <c r="X388" s="514"/>
      <c r="Y388" s="514"/>
      <c r="Z388" s="735"/>
      <c r="AA388" s="653"/>
      <c r="AB388" s="728"/>
      <c r="AC388" s="735"/>
      <c r="AD388" s="648"/>
      <c r="AE388" s="655"/>
      <c r="AF388" s="653"/>
      <c r="AG388" s="728"/>
      <c r="AH388" s="735"/>
      <c r="AI388" s="663"/>
      <c r="AJ388" s="740"/>
      <c r="AK388" s="653"/>
      <c r="AL388" s="655"/>
      <c r="AM388" s="648"/>
      <c r="AN388" s="326"/>
      <c r="AO388" s="326"/>
      <c r="AP388" s="326"/>
      <c r="AQ388" s="326"/>
      <c r="AR388" s="326"/>
      <c r="AS388" s="326"/>
      <c r="AT388" s="326"/>
      <c r="AU388" s="326"/>
      <c r="AV388" s="326"/>
      <c r="AW388" s="326"/>
      <c r="AX388" s="326"/>
      <c r="AY388" s="204"/>
    </row>
    <row r="389" spans="1:51" ht="22.5" customHeight="1">
      <c r="A389" s="202"/>
      <c r="B389" s="1186"/>
      <c r="C389" s="1235"/>
      <c r="D389" s="206" t="s">
        <v>251</v>
      </c>
      <c r="E389" s="268">
        <f>SUM(H389,K389,N389,Q389,T389,W389,Z389,AE389,AJ389,AN389,AR389,AV389)</f>
        <v>0</v>
      </c>
      <c r="F389" s="270">
        <f>SUM(I389,L389,O389,R389,U389,X389,AC389,AH389,AL389,AP389,AT389,AW389)</f>
        <v>0</v>
      </c>
      <c r="G389" s="276" t="e">
        <f>SUM(F389/E389*100)</f>
        <v>#DIV/0!</v>
      </c>
      <c r="H389" s="431"/>
      <c r="I389" s="431"/>
      <c r="J389" s="432"/>
      <c r="K389" s="431"/>
      <c r="L389" s="431"/>
      <c r="M389" s="431"/>
      <c r="N389" s="431"/>
      <c r="O389" s="431"/>
      <c r="P389" s="431"/>
      <c r="Q389" s="514"/>
      <c r="R389" s="514"/>
      <c r="S389" s="514"/>
      <c r="T389" s="514"/>
      <c r="U389" s="514"/>
      <c r="V389" s="514"/>
      <c r="W389" s="514"/>
      <c r="X389" s="514"/>
      <c r="Y389" s="514"/>
      <c r="Z389" s="735"/>
      <c r="AA389" s="653"/>
      <c r="AB389" s="728"/>
      <c r="AC389" s="735"/>
      <c r="AD389" s="648" t="e">
        <f>SUM(AC389/Z389*100)</f>
        <v>#DIV/0!</v>
      </c>
      <c r="AE389" s="655"/>
      <c r="AF389" s="653"/>
      <c r="AG389" s="728"/>
      <c r="AH389" s="735"/>
      <c r="AI389" s="663"/>
      <c r="AJ389" s="740">
        <v>0</v>
      </c>
      <c r="AK389" s="653"/>
      <c r="AL389" s="655"/>
      <c r="AM389" s="648" t="e">
        <f>SUM(AL389/AJ389*100)</f>
        <v>#DIV/0!</v>
      </c>
      <c r="AN389" s="326"/>
      <c r="AO389" s="326"/>
      <c r="AP389" s="326"/>
      <c r="AQ389" s="326"/>
      <c r="AR389" s="326"/>
      <c r="AS389" s="326"/>
      <c r="AT389" s="326"/>
      <c r="AU389" s="325" t="e">
        <f>SUM(AT389/AR389*100)</f>
        <v>#DIV/0!</v>
      </c>
      <c r="AV389" s="326"/>
      <c r="AW389" s="326"/>
      <c r="AX389" s="326"/>
      <c r="AY389" s="204"/>
    </row>
    <row r="390" spans="1:51" ht="85.5" customHeight="1">
      <c r="A390" s="202"/>
      <c r="B390" s="1186"/>
      <c r="C390" s="1235"/>
      <c r="D390" s="206" t="s">
        <v>259</v>
      </c>
      <c r="E390" s="268">
        <f>SUM(H390,K390,N390,Q390,T390,W390,Z390,AE390,AJ390,AN390,AR390,AV390)</f>
        <v>0</v>
      </c>
      <c r="F390" s="270">
        <f>SUM(I390,L390,O390,R390,U390,X390,AC390,AH390,AL390,AP390,AT390,AW390)</f>
        <v>0</v>
      </c>
      <c r="G390" s="276" t="e">
        <f>SUM(F390/E390*100)</f>
        <v>#DIV/0!</v>
      </c>
      <c r="H390" s="434"/>
      <c r="I390" s="434"/>
      <c r="J390" s="435"/>
      <c r="K390" s="434"/>
      <c r="L390" s="434"/>
      <c r="M390" s="434"/>
      <c r="N390" s="434"/>
      <c r="O390" s="434"/>
      <c r="P390" s="434"/>
      <c r="Q390" s="515"/>
      <c r="R390" s="515"/>
      <c r="S390" s="515"/>
      <c r="T390" s="515"/>
      <c r="U390" s="515"/>
      <c r="V390" s="515"/>
      <c r="W390" s="515"/>
      <c r="X390" s="515"/>
      <c r="Y390" s="515"/>
      <c r="Z390" s="656"/>
      <c r="AA390" s="657"/>
      <c r="AB390" s="729"/>
      <c r="AC390" s="730"/>
      <c r="AD390" s="659"/>
      <c r="AE390" s="659"/>
      <c r="AF390" s="657"/>
      <c r="AG390" s="729"/>
      <c r="AH390" s="730"/>
      <c r="AI390" s="656"/>
      <c r="AJ390" s="659"/>
      <c r="AK390" s="657"/>
      <c r="AL390" s="730"/>
      <c r="AM390" s="731"/>
      <c r="AN390" s="326"/>
      <c r="AO390" s="326"/>
      <c r="AP390" s="326"/>
      <c r="AQ390" s="326"/>
      <c r="AR390" s="326"/>
      <c r="AS390" s="326"/>
      <c r="AT390" s="326"/>
      <c r="AU390" s="326"/>
      <c r="AV390" s="326"/>
      <c r="AW390" s="326"/>
      <c r="AX390" s="326"/>
      <c r="AY390" s="204"/>
    </row>
    <row r="391" spans="1:51" ht="22.5" customHeight="1">
      <c r="A391" s="202"/>
      <c r="B391" s="1186"/>
      <c r="C391" s="1235"/>
      <c r="D391" s="206" t="s">
        <v>252</v>
      </c>
      <c r="E391" s="236"/>
      <c r="F391" s="236"/>
      <c r="G391" s="235"/>
      <c r="H391" s="434"/>
      <c r="I391" s="434"/>
      <c r="J391" s="435"/>
      <c r="K391" s="434"/>
      <c r="L391" s="434"/>
      <c r="M391" s="434"/>
      <c r="N391" s="434"/>
      <c r="O391" s="434"/>
      <c r="P391" s="434"/>
      <c r="Q391" s="515"/>
      <c r="R391" s="515"/>
      <c r="S391" s="515"/>
      <c r="T391" s="515"/>
      <c r="U391" s="515"/>
      <c r="V391" s="515"/>
      <c r="W391" s="515"/>
      <c r="X391" s="515"/>
      <c r="Y391" s="515"/>
      <c r="Z391" s="656"/>
      <c r="AA391" s="657"/>
      <c r="AB391" s="729"/>
      <c r="AC391" s="730"/>
      <c r="AD391" s="659"/>
      <c r="AE391" s="659"/>
      <c r="AF391" s="657"/>
      <c r="AG391" s="729"/>
      <c r="AH391" s="730"/>
      <c r="AI391" s="656"/>
      <c r="AJ391" s="659"/>
      <c r="AK391" s="657"/>
      <c r="AL391" s="730"/>
      <c r="AM391" s="731"/>
      <c r="AN391" s="326"/>
      <c r="AO391" s="326"/>
      <c r="AP391" s="326"/>
      <c r="AQ391" s="326"/>
      <c r="AR391" s="326"/>
      <c r="AS391" s="326"/>
      <c r="AT391" s="326"/>
      <c r="AU391" s="326"/>
      <c r="AV391" s="326"/>
      <c r="AW391" s="326"/>
      <c r="AX391" s="326"/>
      <c r="AY391" s="204"/>
    </row>
    <row r="392" spans="1:51" ht="31.2">
      <c r="A392" s="202"/>
      <c r="B392" s="1187"/>
      <c r="C392" s="1236"/>
      <c r="D392" s="208" t="s">
        <v>7</v>
      </c>
      <c r="E392" s="233"/>
      <c r="F392" s="233"/>
      <c r="G392" s="234"/>
      <c r="H392" s="428"/>
      <c r="I392" s="428"/>
      <c r="J392" s="429"/>
      <c r="K392" s="428"/>
      <c r="L392" s="428"/>
      <c r="M392" s="428"/>
      <c r="N392" s="428"/>
      <c r="O392" s="428"/>
      <c r="P392" s="428"/>
      <c r="Q392" s="513"/>
      <c r="R392" s="513"/>
      <c r="S392" s="513"/>
      <c r="T392" s="513"/>
      <c r="U392" s="513"/>
      <c r="V392" s="513"/>
      <c r="W392" s="513"/>
      <c r="X392" s="513"/>
      <c r="Y392" s="513"/>
      <c r="Z392" s="661"/>
      <c r="AA392" s="650"/>
      <c r="AB392" s="727"/>
      <c r="AC392" s="732"/>
      <c r="AD392" s="652"/>
      <c r="AE392" s="652"/>
      <c r="AF392" s="650"/>
      <c r="AG392" s="727"/>
      <c r="AH392" s="732"/>
      <c r="AI392" s="661"/>
      <c r="AJ392" s="652"/>
      <c r="AK392" s="650"/>
      <c r="AL392" s="732"/>
      <c r="AM392" s="733"/>
      <c r="AN392" s="326"/>
      <c r="AO392" s="326"/>
      <c r="AP392" s="326"/>
      <c r="AQ392" s="326"/>
      <c r="AR392" s="326"/>
      <c r="AS392" s="326"/>
      <c r="AT392" s="326"/>
      <c r="AU392" s="326"/>
      <c r="AV392" s="326"/>
      <c r="AW392" s="326"/>
      <c r="AX392" s="326"/>
      <c r="AY392" s="209"/>
    </row>
    <row r="393" spans="1:51" ht="22.5" customHeight="1">
      <c r="A393" s="568" t="s">
        <v>335</v>
      </c>
      <c r="B393" s="1185" t="s">
        <v>299</v>
      </c>
      <c r="C393" s="1076" t="s">
        <v>300</v>
      </c>
      <c r="D393" s="223" t="s">
        <v>5</v>
      </c>
      <c r="E393" s="268">
        <f>SUM(H393,K393,N393,Q393,T393,W393,Z393,AE393,AJ393,AN393,AR393,AV393)</f>
        <v>0</v>
      </c>
      <c r="F393" s="270">
        <f>SUM(I393,L393,O393,R393,U393,X393,AC393,AH393,AL393,AP393,AT393,AW393)</f>
        <v>0</v>
      </c>
      <c r="G393" s="276" t="e">
        <f>SUM(F393/E393*100)</f>
        <v>#DIV/0!</v>
      </c>
      <c r="H393" s="425"/>
      <c r="I393" s="425"/>
      <c r="J393" s="426"/>
      <c r="K393" s="425"/>
      <c r="L393" s="425"/>
      <c r="M393" s="425"/>
      <c r="N393" s="425"/>
      <c r="O393" s="425"/>
      <c r="P393" s="425"/>
      <c r="Q393" s="512"/>
      <c r="R393" s="512"/>
      <c r="S393" s="512"/>
      <c r="T393" s="512"/>
      <c r="U393" s="512"/>
      <c r="V393" s="512" t="e">
        <f>SUM(U393/T393*100)</f>
        <v>#DIV/0!</v>
      </c>
      <c r="W393" s="512"/>
      <c r="X393" s="512"/>
      <c r="Y393" s="512"/>
      <c r="Z393" s="660"/>
      <c r="AA393" s="724"/>
      <c r="AB393" s="725"/>
      <c r="AC393" s="734"/>
      <c r="AD393" s="648"/>
      <c r="AE393" s="648"/>
      <c r="AF393" s="724"/>
      <c r="AG393" s="725"/>
      <c r="AH393" s="734"/>
      <c r="AI393" s="660"/>
      <c r="AJ393" s="648"/>
      <c r="AK393" s="724"/>
      <c r="AL393" s="734"/>
      <c r="AM393" s="726"/>
      <c r="AN393" s="325"/>
      <c r="AO393" s="325"/>
      <c r="AP393" s="325"/>
      <c r="AQ393" s="325"/>
      <c r="AR393" s="325"/>
      <c r="AS393" s="325"/>
      <c r="AT393" s="325"/>
      <c r="AU393" s="356" t="e">
        <f>SUM(AT393/AR393*100)</f>
        <v>#DIV/0!</v>
      </c>
      <c r="AV393" s="325"/>
      <c r="AW393" s="325"/>
      <c r="AX393" s="325"/>
      <c r="AY393" s="155"/>
    </row>
    <row r="394" spans="1:51" ht="21.75" customHeight="1">
      <c r="A394" s="202"/>
      <c r="B394" s="1186"/>
      <c r="C394" s="1077"/>
      <c r="D394" s="203" t="s">
        <v>1</v>
      </c>
      <c r="E394" s="268"/>
      <c r="F394" s="270"/>
      <c r="G394" s="276"/>
      <c r="H394" s="428"/>
      <c r="I394" s="428"/>
      <c r="J394" s="429"/>
      <c r="K394" s="428"/>
      <c r="L394" s="428"/>
      <c r="M394" s="428"/>
      <c r="N394" s="428"/>
      <c r="O394" s="428"/>
      <c r="P394" s="428"/>
      <c r="Q394" s="513"/>
      <c r="R394" s="513"/>
      <c r="S394" s="513"/>
      <c r="T394" s="513"/>
      <c r="U394" s="513"/>
      <c r="V394" s="512"/>
      <c r="W394" s="513"/>
      <c r="X394" s="513"/>
      <c r="Y394" s="513"/>
      <c r="Z394" s="661"/>
      <c r="AA394" s="650"/>
      <c r="AB394" s="727"/>
      <c r="AC394" s="732"/>
      <c r="AD394" s="652"/>
      <c r="AE394" s="652"/>
      <c r="AF394" s="650"/>
      <c r="AG394" s="727"/>
      <c r="AH394" s="732"/>
      <c r="AI394" s="661"/>
      <c r="AJ394" s="652"/>
      <c r="AK394" s="650"/>
      <c r="AL394" s="732"/>
      <c r="AM394" s="726"/>
      <c r="AN394" s="326"/>
      <c r="AO394" s="326"/>
      <c r="AP394" s="326"/>
      <c r="AQ394" s="326"/>
      <c r="AR394" s="326"/>
      <c r="AS394" s="326"/>
      <c r="AT394" s="326"/>
      <c r="AU394" s="356"/>
      <c r="AV394" s="326"/>
      <c r="AW394" s="326"/>
      <c r="AX394" s="326"/>
      <c r="AY394" s="204"/>
    </row>
    <row r="395" spans="1:51" ht="31.2">
      <c r="A395" s="202"/>
      <c r="B395" s="1186"/>
      <c r="C395" s="1077"/>
      <c r="D395" s="205" t="s">
        <v>357</v>
      </c>
      <c r="E395" s="268"/>
      <c r="F395" s="270"/>
      <c r="G395" s="276"/>
      <c r="H395" s="431"/>
      <c r="I395" s="431"/>
      <c r="J395" s="432"/>
      <c r="K395" s="431"/>
      <c r="L395" s="431"/>
      <c r="M395" s="431"/>
      <c r="N395" s="431"/>
      <c r="O395" s="431"/>
      <c r="P395" s="431"/>
      <c r="Q395" s="514"/>
      <c r="R395" s="514"/>
      <c r="S395" s="514"/>
      <c r="T395" s="514"/>
      <c r="U395" s="514"/>
      <c r="V395" s="512"/>
      <c r="W395" s="514"/>
      <c r="X395" s="514"/>
      <c r="Y395" s="514"/>
      <c r="Z395" s="663"/>
      <c r="AA395" s="653"/>
      <c r="AB395" s="728"/>
      <c r="AC395" s="735"/>
      <c r="AD395" s="655"/>
      <c r="AE395" s="655"/>
      <c r="AF395" s="653"/>
      <c r="AG395" s="728"/>
      <c r="AH395" s="735"/>
      <c r="AI395" s="663"/>
      <c r="AJ395" s="655"/>
      <c r="AK395" s="653"/>
      <c r="AL395" s="735"/>
      <c r="AM395" s="726"/>
      <c r="AN395" s="326"/>
      <c r="AO395" s="326"/>
      <c r="AP395" s="326"/>
      <c r="AQ395" s="326"/>
      <c r="AR395" s="326"/>
      <c r="AS395" s="326"/>
      <c r="AT395" s="326"/>
      <c r="AU395" s="356"/>
      <c r="AV395" s="326"/>
      <c r="AW395" s="326"/>
      <c r="AX395" s="326"/>
      <c r="AY395" s="204"/>
    </row>
    <row r="396" spans="1:51" ht="22.5" customHeight="1">
      <c r="A396" s="202"/>
      <c r="B396" s="1186"/>
      <c r="C396" s="1077"/>
      <c r="D396" s="206" t="s">
        <v>251</v>
      </c>
      <c r="E396" s="268">
        <f>SUM(H396,K396,N396,Q396,T396,W396,Z396,AE396,AJ396,AN396,AR396,AV396)</f>
        <v>0</v>
      </c>
      <c r="F396" s="270">
        <f>SUM(I396,L396,O396,R396,U396,X396,AC396,AH396,AL396,AP396,AT396,AW396)</f>
        <v>0</v>
      </c>
      <c r="G396" s="276" t="e">
        <f>SUM(F396/E396*100)</f>
        <v>#DIV/0!</v>
      </c>
      <c r="H396" s="431"/>
      <c r="I396" s="431"/>
      <c r="J396" s="432"/>
      <c r="K396" s="431"/>
      <c r="L396" s="431"/>
      <c r="M396" s="431"/>
      <c r="N396" s="431"/>
      <c r="O396" s="431"/>
      <c r="P396" s="431"/>
      <c r="Q396" s="514"/>
      <c r="R396" s="514"/>
      <c r="S396" s="514"/>
      <c r="T396" s="514"/>
      <c r="U396" s="514"/>
      <c r="V396" s="512" t="e">
        <f>SUM(U396/T396*100)</f>
        <v>#DIV/0!</v>
      </c>
      <c r="W396" s="514"/>
      <c r="X396" s="514"/>
      <c r="Y396" s="514"/>
      <c r="Z396" s="663"/>
      <c r="AA396" s="653"/>
      <c r="AB396" s="728"/>
      <c r="AC396" s="735"/>
      <c r="AD396" s="655"/>
      <c r="AE396" s="655"/>
      <c r="AF396" s="653"/>
      <c r="AG396" s="728"/>
      <c r="AH396" s="735"/>
      <c r="AI396" s="663"/>
      <c r="AJ396" s="655"/>
      <c r="AK396" s="653"/>
      <c r="AL396" s="735"/>
      <c r="AM396" s="726"/>
      <c r="AN396" s="326"/>
      <c r="AO396" s="326"/>
      <c r="AP396" s="326"/>
      <c r="AQ396" s="326"/>
      <c r="AR396" s="326"/>
      <c r="AS396" s="326"/>
      <c r="AT396" s="326"/>
      <c r="AU396" s="356" t="e">
        <f>SUM(AT396/AR396*100)</f>
        <v>#DIV/0!</v>
      </c>
      <c r="AV396" s="326"/>
      <c r="AW396" s="326"/>
      <c r="AX396" s="326"/>
      <c r="AY396" s="204"/>
    </row>
    <row r="397" spans="1:51" ht="85.5" customHeight="1">
      <c r="A397" s="202"/>
      <c r="B397" s="1186"/>
      <c r="C397" s="1077"/>
      <c r="D397" s="206" t="s">
        <v>259</v>
      </c>
      <c r="E397" s="268">
        <f>SUM(H397,K397,N397,Q397,T397,W397,Z397,AE397,AJ397,AN397,AR397,AV397)</f>
        <v>0</v>
      </c>
      <c r="F397" s="270">
        <f>SUM(I397,L397,O397,R397,U397,X397,AC397,AH397,AL397,AP397,AT397,AW397)</f>
        <v>0</v>
      </c>
      <c r="G397" s="276" t="e">
        <f>SUM(F397/E397*100)</f>
        <v>#DIV/0!</v>
      </c>
      <c r="H397" s="434"/>
      <c r="I397" s="434"/>
      <c r="J397" s="435"/>
      <c r="K397" s="434"/>
      <c r="L397" s="434"/>
      <c r="M397" s="434"/>
      <c r="N397" s="434"/>
      <c r="O397" s="434"/>
      <c r="P397" s="434"/>
      <c r="Q397" s="515"/>
      <c r="R397" s="515"/>
      <c r="S397" s="515"/>
      <c r="T397" s="515"/>
      <c r="U397" s="515"/>
      <c r="V397" s="515"/>
      <c r="W397" s="515"/>
      <c r="X397" s="515"/>
      <c r="Y397" s="515"/>
      <c r="Z397" s="656"/>
      <c r="AA397" s="657"/>
      <c r="AB397" s="729"/>
      <c r="AC397" s="730"/>
      <c r="AD397" s="659"/>
      <c r="AE397" s="659"/>
      <c r="AF397" s="657"/>
      <c r="AG397" s="729"/>
      <c r="AH397" s="730"/>
      <c r="AI397" s="656"/>
      <c r="AJ397" s="659"/>
      <c r="AK397" s="657"/>
      <c r="AL397" s="730"/>
      <c r="AM397" s="731"/>
      <c r="AN397" s="326"/>
      <c r="AO397" s="326"/>
      <c r="AP397" s="326"/>
      <c r="AQ397" s="326"/>
      <c r="AR397" s="326"/>
      <c r="AS397" s="326"/>
      <c r="AT397" s="326"/>
      <c r="AU397" s="326"/>
      <c r="AV397" s="326"/>
      <c r="AW397" s="326"/>
      <c r="AX397" s="326"/>
      <c r="AY397" s="204"/>
    </row>
    <row r="398" spans="1:51" ht="22.5" customHeight="1">
      <c r="A398" s="202"/>
      <c r="B398" s="1186"/>
      <c r="C398" s="1077"/>
      <c r="D398" s="206" t="s">
        <v>252</v>
      </c>
      <c r="E398" s="236"/>
      <c r="F398" s="236"/>
      <c r="G398" s="235"/>
      <c r="H398" s="434"/>
      <c r="I398" s="434"/>
      <c r="J398" s="435"/>
      <c r="K398" s="434"/>
      <c r="L398" s="434"/>
      <c r="M398" s="434"/>
      <c r="N398" s="434"/>
      <c r="O398" s="434"/>
      <c r="P398" s="434"/>
      <c r="Q398" s="515"/>
      <c r="R398" s="515"/>
      <c r="S398" s="515"/>
      <c r="T398" s="515"/>
      <c r="U398" s="515"/>
      <c r="V398" s="515"/>
      <c r="W398" s="515"/>
      <c r="X398" s="515"/>
      <c r="Y398" s="515"/>
      <c r="Z398" s="656"/>
      <c r="AA398" s="657"/>
      <c r="AB398" s="729"/>
      <c r="AC398" s="730"/>
      <c r="AD398" s="659"/>
      <c r="AE398" s="659"/>
      <c r="AF398" s="657"/>
      <c r="AG398" s="729"/>
      <c r="AH398" s="730"/>
      <c r="AI398" s="656"/>
      <c r="AJ398" s="659"/>
      <c r="AK398" s="657"/>
      <c r="AL398" s="730"/>
      <c r="AM398" s="731"/>
      <c r="AN398" s="326"/>
      <c r="AO398" s="326"/>
      <c r="AP398" s="326"/>
      <c r="AQ398" s="326"/>
      <c r="AR398" s="326"/>
      <c r="AS398" s="326"/>
      <c r="AT398" s="326"/>
      <c r="AU398" s="326"/>
      <c r="AV398" s="326"/>
      <c r="AW398" s="326"/>
      <c r="AX398" s="326"/>
      <c r="AY398" s="204"/>
    </row>
    <row r="399" spans="1:51" ht="31.2">
      <c r="A399" s="207"/>
      <c r="B399" s="1187"/>
      <c r="C399" s="1078"/>
      <c r="D399" s="208" t="s">
        <v>7</v>
      </c>
      <c r="E399" s="233"/>
      <c r="F399" s="233"/>
      <c r="G399" s="234"/>
      <c r="H399" s="428"/>
      <c r="I399" s="428"/>
      <c r="J399" s="429"/>
      <c r="K399" s="428"/>
      <c r="L399" s="428"/>
      <c r="M399" s="428"/>
      <c r="N399" s="428"/>
      <c r="O399" s="428"/>
      <c r="P399" s="428"/>
      <c r="Q399" s="513"/>
      <c r="R399" s="513"/>
      <c r="S399" s="513"/>
      <c r="T399" s="513"/>
      <c r="U399" s="513"/>
      <c r="V399" s="513"/>
      <c r="W399" s="513"/>
      <c r="X399" s="513"/>
      <c r="Y399" s="513"/>
      <c r="Z399" s="661"/>
      <c r="AA399" s="650"/>
      <c r="AB399" s="727"/>
      <c r="AC399" s="732"/>
      <c r="AD399" s="652"/>
      <c r="AE399" s="652"/>
      <c r="AF399" s="650"/>
      <c r="AG399" s="727"/>
      <c r="AH399" s="732"/>
      <c r="AI399" s="661"/>
      <c r="AJ399" s="652"/>
      <c r="AK399" s="650"/>
      <c r="AL399" s="732"/>
      <c r="AM399" s="733"/>
      <c r="AN399" s="326"/>
      <c r="AO399" s="326"/>
      <c r="AP399" s="326"/>
      <c r="AQ399" s="326"/>
      <c r="AR399" s="326"/>
      <c r="AS399" s="326"/>
      <c r="AT399" s="326"/>
      <c r="AU399" s="326"/>
      <c r="AV399" s="326"/>
      <c r="AW399" s="326"/>
      <c r="AX399" s="326"/>
      <c r="AY399" s="209"/>
    </row>
    <row r="400" spans="1:51" s="178" customFormat="1" ht="22.5" customHeight="1">
      <c r="A400" s="1247"/>
      <c r="B400" s="1241" t="s">
        <v>336</v>
      </c>
      <c r="C400" s="1205"/>
      <c r="D400" s="224" t="s">
        <v>5</v>
      </c>
      <c r="E400" s="285">
        <v>0</v>
      </c>
      <c r="F400" s="285">
        <v>0</v>
      </c>
      <c r="G400" s="286"/>
      <c r="H400" s="462"/>
      <c r="I400" s="462"/>
      <c r="J400" s="463"/>
      <c r="K400" s="462"/>
      <c r="L400" s="462"/>
      <c r="M400" s="462"/>
      <c r="N400" s="462"/>
      <c r="O400" s="462"/>
      <c r="P400" s="462"/>
      <c r="Q400" s="531"/>
      <c r="R400" s="531"/>
      <c r="S400" s="531"/>
      <c r="T400" s="531"/>
      <c r="U400" s="531"/>
      <c r="V400" s="531"/>
      <c r="W400" s="531"/>
      <c r="X400" s="531"/>
      <c r="Z400" s="757"/>
      <c r="AA400" s="742"/>
      <c r="AB400" s="743"/>
      <c r="AC400" s="758"/>
      <c r="AD400" s="759"/>
      <c r="AE400" s="759"/>
      <c r="AF400" s="742"/>
      <c r="AG400" s="743"/>
      <c r="AH400" s="758"/>
      <c r="AI400" s="757"/>
      <c r="AJ400" s="759"/>
      <c r="AK400" s="742"/>
      <c r="AL400" s="758"/>
      <c r="AM400" s="760"/>
      <c r="AN400" s="359"/>
      <c r="AO400" s="359"/>
      <c r="AP400" s="359"/>
      <c r="AQ400" s="359"/>
      <c r="AR400" s="359"/>
      <c r="AS400" s="359"/>
      <c r="AT400" s="359"/>
      <c r="AU400" s="359"/>
      <c r="AV400" s="359"/>
      <c r="AW400" s="359"/>
      <c r="AX400" s="359"/>
      <c r="AY400" s="1238"/>
    </row>
    <row r="401" spans="1:51" s="178" customFormat="1" ht="23.25" customHeight="1">
      <c r="A401" s="1248"/>
      <c r="B401" s="1242"/>
      <c r="C401" s="1206"/>
      <c r="D401" s="213" t="s">
        <v>1</v>
      </c>
      <c r="E401" s="285"/>
      <c r="F401" s="247"/>
      <c r="G401" s="286"/>
      <c r="H401" s="439"/>
      <c r="I401" s="439"/>
      <c r="J401" s="440"/>
      <c r="K401" s="439"/>
      <c r="L401" s="439"/>
      <c r="M401" s="439"/>
      <c r="N401" s="439"/>
      <c r="O401" s="439"/>
      <c r="P401" s="439"/>
      <c r="Q401" s="518"/>
      <c r="R401" s="518"/>
      <c r="S401" s="518"/>
      <c r="T401" s="518"/>
      <c r="U401" s="518"/>
      <c r="V401" s="518"/>
      <c r="W401" s="518"/>
      <c r="X401" s="518"/>
      <c r="Y401" s="518"/>
      <c r="Z401" s="677"/>
      <c r="AA401" s="745"/>
      <c r="AB401" s="746"/>
      <c r="AC401" s="755"/>
      <c r="AD401" s="681"/>
      <c r="AE401" s="681"/>
      <c r="AF401" s="745"/>
      <c r="AG401" s="746"/>
      <c r="AH401" s="755"/>
      <c r="AI401" s="677"/>
      <c r="AJ401" s="681"/>
      <c r="AK401" s="745"/>
      <c r="AL401" s="755"/>
      <c r="AM401" s="756"/>
      <c r="AN401" s="332"/>
      <c r="AO401" s="332"/>
      <c r="AP401" s="332"/>
      <c r="AQ401" s="332"/>
      <c r="AR401" s="332"/>
      <c r="AS401" s="332"/>
      <c r="AT401" s="332"/>
      <c r="AU401" s="332"/>
      <c r="AV401" s="332"/>
      <c r="AW401" s="332"/>
      <c r="AX401" s="332"/>
      <c r="AY401" s="1239"/>
    </row>
    <row r="402" spans="1:51" s="178" customFormat="1" ht="31.5" customHeight="1">
      <c r="A402" s="1248"/>
      <c r="B402" s="1242"/>
      <c r="C402" s="1206"/>
      <c r="D402" s="214" t="s">
        <v>357</v>
      </c>
      <c r="E402" s="285"/>
      <c r="F402" s="247"/>
      <c r="G402" s="286"/>
      <c r="H402" s="464"/>
      <c r="I402" s="464"/>
      <c r="J402" s="465"/>
      <c r="K402" s="464"/>
      <c r="L402" s="464"/>
      <c r="M402" s="464"/>
      <c r="N402" s="464"/>
      <c r="O402" s="464"/>
      <c r="P402" s="464"/>
      <c r="Q402" s="532"/>
      <c r="R402" s="532"/>
      <c r="S402" s="532"/>
      <c r="T402" s="532"/>
      <c r="U402" s="532"/>
      <c r="V402" s="532"/>
      <c r="W402" s="532"/>
      <c r="X402" s="532"/>
      <c r="Y402" s="532"/>
      <c r="Z402" s="761"/>
      <c r="AA402" s="747"/>
      <c r="AB402" s="748"/>
      <c r="AC402" s="762"/>
      <c r="AD402" s="763"/>
      <c r="AE402" s="763"/>
      <c r="AF402" s="747"/>
      <c r="AG402" s="748"/>
      <c r="AH402" s="762"/>
      <c r="AI402" s="761"/>
      <c r="AJ402" s="763"/>
      <c r="AK402" s="747"/>
      <c r="AL402" s="762"/>
      <c r="AM402" s="764"/>
      <c r="AN402" s="332"/>
      <c r="AO402" s="332"/>
      <c r="AP402" s="332"/>
      <c r="AQ402" s="332"/>
      <c r="AR402" s="332"/>
      <c r="AS402" s="332"/>
      <c r="AT402" s="332"/>
      <c r="AU402" s="332"/>
      <c r="AV402" s="332"/>
      <c r="AW402" s="332"/>
      <c r="AX402" s="332"/>
      <c r="AY402" s="1239"/>
    </row>
    <row r="403" spans="1:51" s="178" customFormat="1" ht="22.5" customHeight="1">
      <c r="A403" s="1248"/>
      <c r="B403" s="1242"/>
      <c r="C403" s="1206"/>
      <c r="D403" s="215" t="s">
        <v>251</v>
      </c>
      <c r="E403" s="285">
        <v>0</v>
      </c>
      <c r="F403" s="285">
        <v>0</v>
      </c>
      <c r="G403" s="286"/>
      <c r="H403" s="464"/>
      <c r="I403" s="464"/>
      <c r="J403" s="465"/>
      <c r="K403" s="464"/>
      <c r="L403" s="464"/>
      <c r="M403" s="464"/>
      <c r="N403" s="464"/>
      <c r="O403" s="464"/>
      <c r="P403" s="464"/>
      <c r="Q403" s="532"/>
      <c r="R403" s="532"/>
      <c r="S403" s="532"/>
      <c r="T403" s="532"/>
      <c r="U403" s="532"/>
      <c r="V403" s="532"/>
      <c r="W403" s="532"/>
      <c r="X403" s="532"/>
      <c r="Y403" s="532"/>
      <c r="Z403" s="761"/>
      <c r="AA403" s="747"/>
      <c r="AB403" s="748"/>
      <c r="AC403" s="762"/>
      <c r="AD403" s="763"/>
      <c r="AE403" s="763"/>
      <c r="AF403" s="747"/>
      <c r="AG403" s="748"/>
      <c r="AH403" s="762"/>
      <c r="AI403" s="761"/>
      <c r="AJ403" s="763"/>
      <c r="AK403" s="747"/>
      <c r="AL403" s="762"/>
      <c r="AM403" s="764"/>
      <c r="AN403" s="332"/>
      <c r="AO403" s="332"/>
      <c r="AP403" s="332"/>
      <c r="AQ403" s="332"/>
      <c r="AR403" s="332"/>
      <c r="AS403" s="332"/>
      <c r="AT403" s="332"/>
      <c r="AU403" s="332"/>
      <c r="AV403" s="332"/>
      <c r="AW403" s="332"/>
      <c r="AX403" s="332"/>
      <c r="AY403" s="1239"/>
    </row>
    <row r="404" spans="1:51" s="178" customFormat="1" ht="85.5" customHeight="1">
      <c r="A404" s="1248"/>
      <c r="B404" s="1242"/>
      <c r="C404" s="1206"/>
      <c r="D404" s="215" t="s">
        <v>259</v>
      </c>
      <c r="E404" s="285"/>
      <c r="F404" s="285"/>
      <c r="G404" s="286"/>
      <c r="H404" s="460"/>
      <c r="I404" s="460"/>
      <c r="J404" s="461"/>
      <c r="K404" s="460"/>
      <c r="L404" s="460"/>
      <c r="M404" s="460"/>
      <c r="N404" s="460"/>
      <c r="O404" s="460"/>
      <c r="P404" s="460"/>
      <c r="Q404" s="530"/>
      <c r="R404" s="530"/>
      <c r="S404" s="530"/>
      <c r="T404" s="530"/>
      <c r="U404" s="530"/>
      <c r="V404" s="530"/>
      <c r="W404" s="530"/>
      <c r="X404" s="530"/>
      <c r="Y404" s="530"/>
      <c r="Z404" s="751"/>
      <c r="AA404" s="749"/>
      <c r="AB404" s="750"/>
      <c r="AC404" s="752"/>
      <c r="AD404" s="753"/>
      <c r="AE404" s="753"/>
      <c r="AF404" s="749"/>
      <c r="AG404" s="750"/>
      <c r="AH404" s="752"/>
      <c r="AI404" s="751"/>
      <c r="AJ404" s="753"/>
      <c r="AK404" s="749"/>
      <c r="AL404" s="752"/>
      <c r="AM404" s="754"/>
      <c r="AN404" s="332"/>
      <c r="AO404" s="332"/>
      <c r="AP404" s="332"/>
      <c r="AQ404" s="332"/>
      <c r="AR404" s="332"/>
      <c r="AS404" s="332"/>
      <c r="AT404" s="332"/>
      <c r="AU404" s="332"/>
      <c r="AV404" s="332"/>
      <c r="AW404" s="332"/>
      <c r="AX404" s="332"/>
      <c r="AY404" s="1239"/>
    </row>
    <row r="405" spans="1:51" s="178" customFormat="1" ht="22.5" customHeight="1">
      <c r="A405" s="1248"/>
      <c r="B405" s="1242"/>
      <c r="C405" s="1206"/>
      <c r="D405" s="215" t="s">
        <v>252</v>
      </c>
      <c r="E405" s="249"/>
      <c r="F405" s="249"/>
      <c r="G405" s="250"/>
      <c r="H405" s="460"/>
      <c r="I405" s="460"/>
      <c r="J405" s="461"/>
      <c r="K405" s="460"/>
      <c r="L405" s="460"/>
      <c r="M405" s="460"/>
      <c r="N405" s="460"/>
      <c r="O405" s="460"/>
      <c r="P405" s="460"/>
      <c r="Q405" s="530"/>
      <c r="R405" s="530"/>
      <c r="S405" s="530"/>
      <c r="T405" s="530"/>
      <c r="U405" s="530"/>
      <c r="V405" s="530"/>
      <c r="W405" s="530"/>
      <c r="X405" s="530"/>
      <c r="Y405" s="530"/>
      <c r="Z405" s="751"/>
      <c r="AA405" s="749"/>
      <c r="AB405" s="750"/>
      <c r="AC405" s="752"/>
      <c r="AD405" s="753"/>
      <c r="AE405" s="753"/>
      <c r="AF405" s="749"/>
      <c r="AG405" s="750"/>
      <c r="AH405" s="752"/>
      <c r="AI405" s="751"/>
      <c r="AJ405" s="753"/>
      <c r="AK405" s="749"/>
      <c r="AL405" s="752"/>
      <c r="AM405" s="754"/>
      <c r="AN405" s="332"/>
      <c r="AO405" s="332"/>
      <c r="AP405" s="332"/>
      <c r="AQ405" s="332"/>
      <c r="AR405" s="332"/>
      <c r="AS405" s="332"/>
      <c r="AT405" s="332"/>
      <c r="AU405" s="332"/>
      <c r="AV405" s="332"/>
      <c r="AW405" s="332"/>
      <c r="AX405" s="332"/>
      <c r="AY405" s="1239"/>
    </row>
    <row r="406" spans="1:51" s="178" customFormat="1" ht="31.2">
      <c r="A406" s="1249"/>
      <c r="B406" s="1243"/>
      <c r="C406" s="1207"/>
      <c r="D406" s="216" t="s">
        <v>7</v>
      </c>
      <c r="E406" s="247"/>
      <c r="F406" s="247"/>
      <c r="G406" s="248"/>
      <c r="H406" s="439"/>
      <c r="I406" s="439"/>
      <c r="J406" s="440"/>
      <c r="K406" s="439"/>
      <c r="L406" s="439"/>
      <c r="M406" s="439"/>
      <c r="N406" s="439"/>
      <c r="O406" s="439"/>
      <c r="P406" s="439"/>
      <c r="Q406" s="518"/>
      <c r="R406" s="518"/>
      <c r="S406" s="518"/>
      <c r="T406" s="518"/>
      <c r="U406" s="518"/>
      <c r="V406" s="518"/>
      <c r="W406" s="518"/>
      <c r="X406" s="518"/>
      <c r="Y406" s="518"/>
      <c r="Z406" s="677"/>
      <c r="AA406" s="745"/>
      <c r="AB406" s="746"/>
      <c r="AC406" s="755"/>
      <c r="AD406" s="681"/>
      <c r="AE406" s="681"/>
      <c r="AF406" s="745"/>
      <c r="AG406" s="746"/>
      <c r="AH406" s="755"/>
      <c r="AI406" s="677"/>
      <c r="AJ406" s="681"/>
      <c r="AK406" s="745"/>
      <c r="AL406" s="755"/>
      <c r="AM406" s="756"/>
      <c r="AN406" s="332"/>
      <c r="AO406" s="332"/>
      <c r="AP406" s="332"/>
      <c r="AQ406" s="332"/>
      <c r="AR406" s="332"/>
      <c r="AS406" s="332"/>
      <c r="AT406" s="332"/>
      <c r="AU406" s="332"/>
      <c r="AV406" s="332"/>
      <c r="AW406" s="332"/>
      <c r="AX406" s="332"/>
      <c r="AY406" s="1240"/>
    </row>
    <row r="407" spans="1:51" s="179" customFormat="1" ht="21" customHeight="1">
      <c r="A407" s="1253"/>
      <c r="B407" s="1230" t="s">
        <v>227</v>
      </c>
      <c r="C407" s="1203"/>
      <c r="D407" s="219" t="s">
        <v>5</v>
      </c>
      <c r="E407" s="283">
        <f>SUM(E400,E365)</f>
        <v>250</v>
      </c>
      <c r="F407" s="283">
        <f>SUM(F400,F365)</f>
        <v>250</v>
      </c>
      <c r="G407" s="243">
        <f>SUM(F407/E407*100)</f>
        <v>100</v>
      </c>
      <c r="H407" s="466">
        <f>SUM(H400,H365)</f>
        <v>0</v>
      </c>
      <c r="I407" s="466">
        <f>SUM(I400,I365)</f>
        <v>0</v>
      </c>
      <c r="J407" s="467" t="e">
        <f>SUM(I407/H407*100)</f>
        <v>#DIV/0!</v>
      </c>
      <c r="K407" s="466">
        <f>SUM(K400,K365)</f>
        <v>250</v>
      </c>
      <c r="L407" s="466">
        <f>SUM(L400,L365)</f>
        <v>250</v>
      </c>
      <c r="M407" s="467">
        <f>SUM(L407/K407*100)</f>
        <v>100</v>
      </c>
      <c r="N407" s="466">
        <f>SUM(N400,N365)</f>
        <v>0</v>
      </c>
      <c r="O407" s="466">
        <f>SUM(O400,O365)</f>
        <v>0</v>
      </c>
      <c r="P407" s="467" t="e">
        <f>SUM(O407/N407*100)</f>
        <v>#DIV/0!</v>
      </c>
      <c r="Q407" s="533">
        <f>SUM(Q365,Q400)</f>
        <v>0</v>
      </c>
      <c r="R407" s="533">
        <f>SUM(R365,R400)</f>
        <v>0</v>
      </c>
      <c r="S407" s="534" t="e">
        <f>SUM(R407/Q407*100)</f>
        <v>#DIV/0!</v>
      </c>
      <c r="T407" s="533">
        <f>SUM(T365,T400)</f>
        <v>0</v>
      </c>
      <c r="U407" s="533">
        <f>SUM(U365,U400)</f>
        <v>0</v>
      </c>
      <c r="V407" s="534" t="e">
        <f>SUM(U407/T407*100)</f>
        <v>#DIV/0!</v>
      </c>
      <c r="W407" s="533">
        <f>SUM(W365,W400)</f>
        <v>0</v>
      </c>
      <c r="X407" s="533">
        <f>SUM(X365,X400)</f>
        <v>0</v>
      </c>
      <c r="Y407" s="534" t="e">
        <f>SUM(X407/W407*100)</f>
        <v>#DIV/0!</v>
      </c>
      <c r="Z407" s="765">
        <f>SUM(Z365,Z400)</f>
        <v>0</v>
      </c>
      <c r="AA407" s="765">
        <f t="shared" ref="AA407:AC407" si="89">SUM(AA365,AA400)</f>
        <v>0</v>
      </c>
      <c r="AB407" s="765">
        <f t="shared" si="89"/>
        <v>0</v>
      </c>
      <c r="AC407" s="765">
        <f t="shared" si="89"/>
        <v>0</v>
      </c>
      <c r="AD407" s="766" t="e">
        <f>SUM(AC407/Z407*100)</f>
        <v>#DIV/0!</v>
      </c>
      <c r="AE407" s="765">
        <f>SUM(AE365,AE400)</f>
        <v>0</v>
      </c>
      <c r="AF407" s="765">
        <f t="shared" ref="AF407:AH407" si="90">SUM(AF365,AF400)</f>
        <v>0</v>
      </c>
      <c r="AG407" s="765">
        <f t="shared" si="90"/>
        <v>0</v>
      </c>
      <c r="AH407" s="765">
        <f t="shared" si="90"/>
        <v>0</v>
      </c>
      <c r="AI407" s="766" t="e">
        <f>SUM(AH407/AE407*100)</f>
        <v>#DIV/0!</v>
      </c>
      <c r="AJ407" s="765">
        <f>SUM(AJ365,AJ400)</f>
        <v>0</v>
      </c>
      <c r="AK407" s="765">
        <f t="shared" ref="AK407:AL407" si="91">SUM(AK365,AK400)</f>
        <v>0</v>
      </c>
      <c r="AL407" s="765">
        <f t="shared" si="91"/>
        <v>0</v>
      </c>
      <c r="AM407" s="766" t="e">
        <f>SUM(AL407/AJ407*100)</f>
        <v>#DIV/0!</v>
      </c>
      <c r="AN407" s="360">
        <f>SUM(AN365,AN400)</f>
        <v>0</v>
      </c>
      <c r="AO407" s="360">
        <f t="shared" ref="AO407:AP407" si="92">SUM(AO365,AO400)</f>
        <v>0</v>
      </c>
      <c r="AP407" s="360">
        <f t="shared" si="92"/>
        <v>0</v>
      </c>
      <c r="AQ407" s="361" t="e">
        <f>SUM(AP407/AN407*100)</f>
        <v>#DIV/0!</v>
      </c>
      <c r="AR407" s="360">
        <f>SUM(AR365,AR400)</f>
        <v>0</v>
      </c>
      <c r="AS407" s="360">
        <f t="shared" ref="AS407:AT407" si="93">SUM(AS365,AS400)</f>
        <v>0</v>
      </c>
      <c r="AT407" s="360">
        <f t="shared" si="93"/>
        <v>0</v>
      </c>
      <c r="AU407" s="361" t="e">
        <f>SUM(AT407/AR407*100)</f>
        <v>#DIV/0!</v>
      </c>
      <c r="AV407" s="360">
        <f>SUM(AV400,AV365)</f>
        <v>0</v>
      </c>
      <c r="AW407" s="360">
        <f>SUM(AW400,AW365)</f>
        <v>0</v>
      </c>
      <c r="AX407" s="361" t="e">
        <f>SUM(AW407/AT407*100)</f>
        <v>#DIV/0!</v>
      </c>
      <c r="AY407" s="1197"/>
    </row>
    <row r="408" spans="1:51" s="179" customFormat="1" ht="22.5" customHeight="1">
      <c r="A408" s="1254"/>
      <c r="B408" s="1231"/>
      <c r="C408" s="1204"/>
      <c r="D408" s="220" t="s">
        <v>1</v>
      </c>
      <c r="E408" s="283"/>
      <c r="F408" s="283"/>
      <c r="G408" s="243"/>
      <c r="H408" s="468"/>
      <c r="I408" s="468"/>
      <c r="J408" s="469"/>
      <c r="K408" s="468"/>
      <c r="L408" s="468"/>
      <c r="M408" s="469"/>
      <c r="N408" s="468"/>
      <c r="O408" s="468"/>
      <c r="P408" s="469"/>
      <c r="Q408" s="535"/>
      <c r="R408" s="535"/>
      <c r="S408" s="536"/>
      <c r="T408" s="535"/>
      <c r="U408" s="535"/>
      <c r="V408" s="536"/>
      <c r="W408" s="535"/>
      <c r="X408" s="535"/>
      <c r="Y408" s="536"/>
      <c r="Z408" s="767"/>
      <c r="AA408" s="711"/>
      <c r="AB408" s="712"/>
      <c r="AC408" s="767"/>
      <c r="AD408" s="766"/>
      <c r="AE408" s="767"/>
      <c r="AF408" s="711"/>
      <c r="AG408" s="712"/>
      <c r="AH408" s="767"/>
      <c r="AI408" s="766"/>
      <c r="AJ408" s="767"/>
      <c r="AK408" s="711"/>
      <c r="AL408" s="767"/>
      <c r="AM408" s="766"/>
      <c r="AN408" s="347"/>
      <c r="AO408" s="347"/>
      <c r="AP408" s="347"/>
      <c r="AQ408" s="361"/>
      <c r="AR408" s="347"/>
      <c r="AS408" s="347"/>
      <c r="AT408" s="347"/>
      <c r="AU408" s="361"/>
      <c r="AV408" s="347"/>
      <c r="AW408" s="347"/>
      <c r="AX408" s="361"/>
      <c r="AY408" s="1198"/>
    </row>
    <row r="409" spans="1:51" s="179" customFormat="1" ht="31.2">
      <c r="A409" s="1254"/>
      <c r="B409" s="1231"/>
      <c r="C409" s="1204"/>
      <c r="D409" s="221" t="s">
        <v>357</v>
      </c>
      <c r="E409" s="283"/>
      <c r="F409" s="283"/>
      <c r="G409" s="243"/>
      <c r="H409" s="470"/>
      <c r="I409" s="470"/>
      <c r="J409" s="471"/>
      <c r="K409" s="470"/>
      <c r="L409" s="470"/>
      <c r="M409" s="471"/>
      <c r="N409" s="470"/>
      <c r="O409" s="470"/>
      <c r="P409" s="471"/>
      <c r="Q409" s="537"/>
      <c r="R409" s="537"/>
      <c r="S409" s="538"/>
      <c r="T409" s="537"/>
      <c r="U409" s="537"/>
      <c r="V409" s="538"/>
      <c r="W409" s="537"/>
      <c r="X409" s="537"/>
      <c r="Y409" s="538"/>
      <c r="Z409" s="768"/>
      <c r="AA409" s="714"/>
      <c r="AB409" s="715"/>
      <c r="AC409" s="768"/>
      <c r="AD409" s="766"/>
      <c r="AE409" s="768"/>
      <c r="AF409" s="714"/>
      <c r="AG409" s="715"/>
      <c r="AH409" s="768"/>
      <c r="AI409" s="766"/>
      <c r="AJ409" s="768"/>
      <c r="AK409" s="714"/>
      <c r="AL409" s="768"/>
      <c r="AM409" s="766"/>
      <c r="AN409" s="362"/>
      <c r="AO409" s="347"/>
      <c r="AP409" s="362"/>
      <c r="AQ409" s="361"/>
      <c r="AR409" s="362"/>
      <c r="AS409" s="347"/>
      <c r="AT409" s="362"/>
      <c r="AU409" s="361"/>
      <c r="AV409" s="362"/>
      <c r="AW409" s="362"/>
      <c r="AX409" s="361"/>
      <c r="AY409" s="1198"/>
    </row>
    <row r="410" spans="1:51" s="179" customFormat="1" ht="21" customHeight="1">
      <c r="A410" s="1254"/>
      <c r="B410" s="1231"/>
      <c r="C410" s="1204"/>
      <c r="D410" s="222" t="s">
        <v>251</v>
      </c>
      <c r="E410" s="283">
        <f>SUM(E403,E368)</f>
        <v>250</v>
      </c>
      <c r="F410" s="283">
        <f>SUM(F403,F368)</f>
        <v>250</v>
      </c>
      <c r="G410" s="243">
        <f>SUM(F410/E410*100)</f>
        <v>100</v>
      </c>
      <c r="H410" s="466">
        <f>SUM(H403,H368)</f>
        <v>0</v>
      </c>
      <c r="I410" s="466">
        <f>SUM(I403,I368)</f>
        <v>0</v>
      </c>
      <c r="J410" s="467" t="e">
        <f>SUM(I410/H410*100)</f>
        <v>#DIV/0!</v>
      </c>
      <c r="K410" s="466">
        <f>SUM(K403,K368)</f>
        <v>250</v>
      </c>
      <c r="L410" s="466">
        <f>SUM(L403,L368)</f>
        <v>250</v>
      </c>
      <c r="M410" s="467">
        <f>SUM(L410/K410*100)</f>
        <v>100</v>
      </c>
      <c r="N410" s="466">
        <f>SUM(N403,N368)</f>
        <v>0</v>
      </c>
      <c r="O410" s="466">
        <f>SUM(O403,O368)</f>
        <v>0</v>
      </c>
      <c r="P410" s="467" t="e">
        <f>SUM(O410/N410*100)</f>
        <v>#DIV/0!</v>
      </c>
      <c r="Q410" s="533">
        <f>SUM(Q368,Q403)</f>
        <v>0</v>
      </c>
      <c r="R410" s="533">
        <f>SUM(R368,R403)</f>
        <v>0</v>
      </c>
      <c r="S410" s="534" t="e">
        <f>SUM(R410/Q410*100)</f>
        <v>#DIV/0!</v>
      </c>
      <c r="T410" s="533">
        <f>SUM(T368,T403)</f>
        <v>0</v>
      </c>
      <c r="U410" s="533">
        <f>SUM(U368,U403)</f>
        <v>0</v>
      </c>
      <c r="V410" s="534" t="e">
        <f>SUM(U410/T410*100)</f>
        <v>#DIV/0!</v>
      </c>
      <c r="W410" s="533">
        <f>SUM(W368,W403)</f>
        <v>0</v>
      </c>
      <c r="X410" s="533">
        <f>SUM(X368,X403)</f>
        <v>0</v>
      </c>
      <c r="Y410" s="534" t="e">
        <f>SUM(X410/W410*100)</f>
        <v>#DIV/0!</v>
      </c>
      <c r="Z410" s="765">
        <f>SUM(Z368,Z403)</f>
        <v>0</v>
      </c>
      <c r="AA410" s="765">
        <f t="shared" ref="AA410:AC411" si="94">SUM(AA368,AA403)</f>
        <v>0</v>
      </c>
      <c r="AB410" s="765">
        <f t="shared" si="94"/>
        <v>0</v>
      </c>
      <c r="AC410" s="765">
        <f t="shared" si="94"/>
        <v>0</v>
      </c>
      <c r="AD410" s="766" t="e">
        <f>SUM(AC410/Z410*100)</f>
        <v>#DIV/0!</v>
      </c>
      <c r="AE410" s="765">
        <f>SUM(AE368,AE403)</f>
        <v>0</v>
      </c>
      <c r="AF410" s="765">
        <f t="shared" ref="AF410:AH410" si="95">SUM(AF368,AF403)</f>
        <v>0</v>
      </c>
      <c r="AG410" s="765">
        <f t="shared" si="95"/>
        <v>0</v>
      </c>
      <c r="AH410" s="765">
        <f t="shared" si="95"/>
        <v>0</v>
      </c>
      <c r="AI410" s="766" t="e">
        <f>SUM(AH410/AE410*100)</f>
        <v>#DIV/0!</v>
      </c>
      <c r="AJ410" s="765">
        <f>SUM(AJ368,AJ403)</f>
        <v>0</v>
      </c>
      <c r="AK410" s="765">
        <f t="shared" ref="AK410:AL410" si="96">SUM(AK368,AK403)</f>
        <v>0</v>
      </c>
      <c r="AL410" s="765">
        <f t="shared" si="96"/>
        <v>0</v>
      </c>
      <c r="AM410" s="766" t="e">
        <f>SUM(AL410/AJ410*100)</f>
        <v>#DIV/0!</v>
      </c>
      <c r="AN410" s="360">
        <f>SUM(AN368,AN403)</f>
        <v>0</v>
      </c>
      <c r="AO410" s="360">
        <f t="shared" ref="AO410:AP411" si="97">SUM(AO368,AO403)</f>
        <v>0</v>
      </c>
      <c r="AP410" s="360">
        <f t="shared" si="97"/>
        <v>0</v>
      </c>
      <c r="AQ410" s="361" t="e">
        <f>SUM(AP410/AN410*100)</f>
        <v>#DIV/0!</v>
      </c>
      <c r="AR410" s="360">
        <f>SUM(AR368,AR403)</f>
        <v>0</v>
      </c>
      <c r="AS410" s="360">
        <f t="shared" ref="AS410:AT410" si="98">SUM(AS368,AS403)</f>
        <v>0</v>
      </c>
      <c r="AT410" s="360">
        <f t="shared" si="98"/>
        <v>0</v>
      </c>
      <c r="AU410" s="361" t="e">
        <f>SUM(AT410/AR410*100)</f>
        <v>#DIV/0!</v>
      </c>
      <c r="AV410" s="360">
        <f>SUM(AV403,AV368)</f>
        <v>0</v>
      </c>
      <c r="AW410" s="360">
        <f>SUM(AW403,AW368)</f>
        <v>0</v>
      </c>
      <c r="AX410" s="361" t="e">
        <f>SUM(AW410/AT410*100)</f>
        <v>#DIV/0!</v>
      </c>
      <c r="AY410" s="1198"/>
    </row>
    <row r="411" spans="1:51" s="179" customFormat="1" ht="82.5" customHeight="1">
      <c r="A411" s="1254"/>
      <c r="B411" s="1231"/>
      <c r="C411" s="1204"/>
      <c r="D411" s="222" t="s">
        <v>259</v>
      </c>
      <c r="E411" s="283">
        <f>SUM(E404,E369)</f>
        <v>0</v>
      </c>
      <c r="F411" s="283">
        <f>SUM(F404,F369)</f>
        <v>0</v>
      </c>
      <c r="G411" s="284" t="e">
        <f>SUM(F411/E411*100)</f>
        <v>#DIV/0!</v>
      </c>
      <c r="H411" s="466">
        <f>SUM(H404,H369)</f>
        <v>0</v>
      </c>
      <c r="I411" s="466">
        <f>SUM(I404,I369)</f>
        <v>0</v>
      </c>
      <c r="J411" s="467" t="e">
        <f>SUM(I411/H411*100)</f>
        <v>#DIV/0!</v>
      </c>
      <c r="K411" s="466">
        <f>SUM(K404,K369)</f>
        <v>0</v>
      </c>
      <c r="L411" s="466">
        <f>SUM(L404,L369)</f>
        <v>0</v>
      </c>
      <c r="M411" s="467" t="e">
        <f>SUM(L411/K411*100)</f>
        <v>#DIV/0!</v>
      </c>
      <c r="N411" s="466">
        <f>SUM(N404,N369)</f>
        <v>0</v>
      </c>
      <c r="O411" s="466">
        <f>SUM(O404,O369)</f>
        <v>0</v>
      </c>
      <c r="P411" s="467" t="e">
        <f>SUM(O411/N411*100)</f>
        <v>#DIV/0!</v>
      </c>
      <c r="Q411" s="533">
        <f>SUM(Q369,Q404)</f>
        <v>0</v>
      </c>
      <c r="R411" s="533">
        <f>SUM(R369,R404)</f>
        <v>0</v>
      </c>
      <c r="S411" s="534" t="e">
        <f>SUM(R411/Q411*100)</f>
        <v>#DIV/0!</v>
      </c>
      <c r="T411" s="533">
        <f>SUM(T369,T404)</f>
        <v>0</v>
      </c>
      <c r="U411" s="533">
        <f>SUM(U369,U404)</f>
        <v>0</v>
      </c>
      <c r="V411" s="534" t="e">
        <f>SUM(U411/T411*100)</f>
        <v>#DIV/0!</v>
      </c>
      <c r="W411" s="533">
        <f>SUM(W369,W404)</f>
        <v>0</v>
      </c>
      <c r="X411" s="533">
        <f>SUM(X369,X404)</f>
        <v>0</v>
      </c>
      <c r="Y411" s="534" t="e">
        <f>SUM(X411/W411*100)</f>
        <v>#DIV/0!</v>
      </c>
      <c r="Z411" s="765">
        <f>SUM(Z369,Z404)</f>
        <v>0</v>
      </c>
      <c r="AA411" s="765">
        <f t="shared" si="94"/>
        <v>0</v>
      </c>
      <c r="AB411" s="765">
        <f t="shared" si="94"/>
        <v>0</v>
      </c>
      <c r="AC411" s="765">
        <f t="shared" si="94"/>
        <v>0</v>
      </c>
      <c r="AD411" s="766" t="e">
        <f>SUM(AC411/Z411*100)</f>
        <v>#DIV/0!</v>
      </c>
      <c r="AE411" s="765">
        <f>SUM(AE369,AE404)</f>
        <v>0</v>
      </c>
      <c r="AF411" s="765">
        <f t="shared" ref="AF411:AH411" si="99">SUM(AF369,AF404)</f>
        <v>0</v>
      </c>
      <c r="AG411" s="765">
        <f t="shared" si="99"/>
        <v>0</v>
      </c>
      <c r="AH411" s="765">
        <f t="shared" si="99"/>
        <v>0</v>
      </c>
      <c r="AI411" s="766" t="e">
        <f>SUM(AH411/AE411*100)</f>
        <v>#DIV/0!</v>
      </c>
      <c r="AJ411" s="765">
        <f>SUM(AJ369,AJ404)</f>
        <v>0</v>
      </c>
      <c r="AK411" s="765">
        <f t="shared" ref="AK411:AL411" si="100">SUM(AK369,AK404)</f>
        <v>0</v>
      </c>
      <c r="AL411" s="765">
        <f t="shared" si="100"/>
        <v>0</v>
      </c>
      <c r="AM411" s="766" t="e">
        <f>SUM(AL411/AJ411*100)</f>
        <v>#DIV/0!</v>
      </c>
      <c r="AN411" s="360">
        <f>SUM(AN369,AN404)</f>
        <v>0</v>
      </c>
      <c r="AO411" s="360">
        <f t="shared" si="97"/>
        <v>0</v>
      </c>
      <c r="AP411" s="360">
        <f t="shared" si="97"/>
        <v>0</v>
      </c>
      <c r="AQ411" s="361" t="e">
        <f>SUM(AP411/AN411*100)</f>
        <v>#DIV/0!</v>
      </c>
      <c r="AR411" s="360">
        <f>SUM(AR369,AR404)</f>
        <v>0</v>
      </c>
      <c r="AS411" s="360">
        <f t="shared" ref="AS411:AT411" si="101">SUM(AS369,AS404)</f>
        <v>0</v>
      </c>
      <c r="AT411" s="360">
        <f t="shared" si="101"/>
        <v>0</v>
      </c>
      <c r="AU411" s="361" t="e">
        <f>SUM(AT411/AR411*100)</f>
        <v>#DIV/0!</v>
      </c>
      <c r="AV411" s="360">
        <f>SUM(AV404,AV369)</f>
        <v>0</v>
      </c>
      <c r="AW411" s="360">
        <f>SUM(AW404,AW369)</f>
        <v>0</v>
      </c>
      <c r="AX411" s="361" t="e">
        <f>SUM(AW411/AT411*100)</f>
        <v>#DIV/0!</v>
      </c>
      <c r="AY411" s="1198"/>
    </row>
    <row r="412" spans="1:51" s="179" customFormat="1" ht="21" customHeight="1">
      <c r="A412" s="1254"/>
      <c r="B412" s="1231"/>
      <c r="C412" s="1204"/>
      <c r="D412" s="222" t="s">
        <v>252</v>
      </c>
      <c r="E412" s="245"/>
      <c r="F412" s="245"/>
      <c r="G412" s="246"/>
      <c r="H412" s="455"/>
      <c r="I412" s="455"/>
      <c r="J412" s="456"/>
      <c r="K412" s="455"/>
      <c r="L412" s="455"/>
      <c r="M412" s="455"/>
      <c r="N412" s="455"/>
      <c r="O412" s="455"/>
      <c r="P412" s="455"/>
      <c r="Q412" s="528"/>
      <c r="R412" s="528"/>
      <c r="S412" s="528"/>
      <c r="T412" s="528"/>
      <c r="U412" s="539"/>
      <c r="V412" s="528"/>
      <c r="W412" s="528"/>
      <c r="X412" s="528"/>
      <c r="Y412" s="528"/>
      <c r="Z412" s="720"/>
      <c r="AA412" s="717"/>
      <c r="AB412" s="718"/>
      <c r="AC412" s="722"/>
      <c r="AD412" s="721"/>
      <c r="AE412" s="720"/>
      <c r="AF412" s="717"/>
      <c r="AG412" s="718"/>
      <c r="AH412" s="722"/>
      <c r="AI412" s="721"/>
      <c r="AJ412" s="720"/>
      <c r="AK412" s="717"/>
      <c r="AL412" s="769"/>
      <c r="AM412" s="770"/>
      <c r="AN412" s="347"/>
      <c r="AO412" s="347"/>
      <c r="AP412" s="347"/>
      <c r="AQ412" s="347"/>
      <c r="AR412" s="347"/>
      <c r="AS412" s="347"/>
      <c r="AT412" s="347"/>
      <c r="AU412" s="347"/>
      <c r="AV412" s="347"/>
      <c r="AW412" s="347"/>
      <c r="AX412" s="347"/>
      <c r="AY412" s="1198"/>
    </row>
    <row r="413" spans="1:51" s="180" customFormat="1" ht="31.2">
      <c r="A413" s="1255"/>
      <c r="B413" s="1232"/>
      <c r="C413" s="1233"/>
      <c r="D413" s="225" t="s">
        <v>7</v>
      </c>
      <c r="E413" s="242"/>
      <c r="F413" s="242"/>
      <c r="G413" s="244"/>
      <c r="H413" s="468"/>
      <c r="I413" s="468"/>
      <c r="J413" s="469"/>
      <c r="K413" s="468"/>
      <c r="L413" s="468"/>
      <c r="M413" s="468"/>
      <c r="N413" s="468"/>
      <c r="O413" s="468"/>
      <c r="P413" s="468"/>
      <c r="Q413" s="535"/>
      <c r="R413" s="535"/>
      <c r="S413" s="535"/>
      <c r="T413" s="535"/>
      <c r="U413" s="540"/>
      <c r="V413" s="535"/>
      <c r="W413" s="535"/>
      <c r="X413" s="535"/>
      <c r="Y413" s="535"/>
      <c r="Z413" s="767"/>
      <c r="AA413" s="711"/>
      <c r="AB413" s="712"/>
      <c r="AC413" s="771"/>
      <c r="AD413" s="772"/>
      <c r="AE413" s="767"/>
      <c r="AF413" s="711"/>
      <c r="AG413" s="712"/>
      <c r="AH413" s="771"/>
      <c r="AI413" s="772"/>
      <c r="AJ413" s="767"/>
      <c r="AK413" s="711"/>
      <c r="AL413" s="773"/>
      <c r="AM413" s="774"/>
      <c r="AN413" s="347"/>
      <c r="AO413" s="347"/>
      <c r="AP413" s="347"/>
      <c r="AQ413" s="347"/>
      <c r="AR413" s="347"/>
      <c r="AS413" s="347"/>
      <c r="AT413" s="347"/>
      <c r="AU413" s="347"/>
      <c r="AV413" s="347"/>
      <c r="AW413" s="347"/>
      <c r="AX413" s="347"/>
      <c r="AY413" s="1237"/>
    </row>
    <row r="414" spans="1:51" ht="22.5" customHeight="1">
      <c r="A414" s="1257" t="s">
        <v>243</v>
      </c>
      <c r="B414" s="1258"/>
      <c r="C414" s="1258"/>
      <c r="D414" s="1258"/>
      <c r="E414" s="1258"/>
      <c r="F414" s="1258"/>
      <c r="G414" s="1258"/>
      <c r="H414" s="1258"/>
      <c r="I414" s="1258"/>
      <c r="J414" s="1258"/>
      <c r="K414" s="1258"/>
      <c r="L414" s="1258"/>
      <c r="M414" s="1258"/>
      <c r="N414" s="1258"/>
      <c r="O414" s="1258"/>
      <c r="P414" s="1258"/>
      <c r="Q414" s="1258"/>
      <c r="R414" s="1258"/>
      <c r="S414" s="1258"/>
      <c r="T414" s="1258"/>
      <c r="U414" s="1258"/>
      <c r="V414" s="1258"/>
      <c r="W414" s="1258"/>
      <c r="X414" s="1258"/>
      <c r="Y414" s="1258"/>
      <c r="Z414" s="1258"/>
      <c r="AA414" s="1258"/>
      <c r="AB414" s="1258"/>
      <c r="AC414" s="1258"/>
      <c r="AD414" s="1258"/>
      <c r="AE414" s="1258"/>
      <c r="AF414" s="1258"/>
      <c r="AG414" s="1258"/>
      <c r="AH414" s="1258"/>
      <c r="AI414" s="1258"/>
      <c r="AJ414" s="1258"/>
      <c r="AK414" s="1258"/>
      <c r="AL414" s="1258"/>
      <c r="AM414" s="1258"/>
      <c r="AN414" s="1258"/>
      <c r="AO414" s="1258"/>
      <c r="AP414" s="1258"/>
      <c r="AQ414" s="1258"/>
      <c r="AR414" s="1258"/>
      <c r="AS414" s="1258"/>
      <c r="AT414" s="1258"/>
      <c r="AU414" s="1258"/>
      <c r="AV414" s="1258"/>
      <c r="AW414" s="1258"/>
      <c r="AX414" s="1258"/>
      <c r="AY414" s="1259"/>
    </row>
    <row r="415" spans="1:51" ht="18.75" customHeight="1">
      <c r="A415" s="1211" t="s">
        <v>279</v>
      </c>
      <c r="B415" s="1212"/>
      <c r="C415" s="1213"/>
      <c r="D415" s="223" t="s">
        <v>5</v>
      </c>
      <c r="E415" s="293">
        <f>SUM(H415,K415,N415,Q415,T415,W415,Z415,AE415,AJ415,AN415,AR415,AV415)</f>
        <v>28819.079999999994</v>
      </c>
      <c r="F415" s="270">
        <f>SUM(I415,L415,O415,R415,U415,X415,AC415,AH415,AL415,AP415,AT415,AW415)</f>
        <v>23367.95937</v>
      </c>
      <c r="G415" s="287">
        <f>SUM(F415/E415*100)</f>
        <v>81.085028980800232</v>
      </c>
      <c r="H415" s="458">
        <f>SUM(H114,H122,H129,H136,H143,H171,H291)</f>
        <v>3</v>
      </c>
      <c r="I415" s="458">
        <f>SUM(I114,I122,I129,I136,I143,I171,I291)</f>
        <v>3</v>
      </c>
      <c r="J415" s="426">
        <f>SUM(I415/H415*100)</f>
        <v>100</v>
      </c>
      <c r="K415" s="458">
        <f>SUM(K114,K122,K129,K136,K143,K171,K291)</f>
        <v>407.52367999999996</v>
      </c>
      <c r="L415" s="458">
        <f>SUM(L114,L122,L129,L136,L143,L171,L291)</f>
        <v>407.52367999999996</v>
      </c>
      <c r="M415" s="426">
        <f>SUM(L415/K415*100)</f>
        <v>100</v>
      </c>
      <c r="N415" s="458">
        <f>SUM(N114,N122,N129,N136,N143,N171,N291)</f>
        <v>311.23617999999999</v>
      </c>
      <c r="O415" s="458">
        <f>SUM(O114,O122,O129,O136,O143,O171,O291)</f>
        <v>311.23617999999999</v>
      </c>
      <c r="P415" s="426">
        <f>SUM(O415/N415*100)</f>
        <v>100</v>
      </c>
      <c r="Q415" s="541">
        <f>SUM(Q114,Q122,Q129,Q136,Q143,Q171,Q291,Q277)</f>
        <v>274.61367999999999</v>
      </c>
      <c r="R415" s="541">
        <f>SUM(R114,R122,R129,R136,R143,R171,R291,R277)</f>
        <v>274.61367999999999</v>
      </c>
      <c r="S415" s="868">
        <f>SUM(R415/Q415*100)</f>
        <v>100</v>
      </c>
      <c r="T415" s="541">
        <f>SUM(T114,T122,T129,T136,T143,T171,T291,T277)</f>
        <v>386.13617999999997</v>
      </c>
      <c r="U415" s="541">
        <f>SUM(U114,U122,U129,U136,U143,U171,U291,U277)</f>
        <v>386.13617999999997</v>
      </c>
      <c r="V415" s="542">
        <f>SUM(U415/T415*100)</f>
        <v>100</v>
      </c>
      <c r="W415" s="541">
        <f>SUM(W114,W122,W129,W136,W143,W171,W291,W277)</f>
        <v>7993.8236800000004</v>
      </c>
      <c r="X415" s="541">
        <f>SUM(X114,X122,X129,X136,X143,X171,X291,X277)</f>
        <v>8185.3116800000007</v>
      </c>
      <c r="Y415" s="542">
        <f>SUM(X415/W415*100)</f>
        <v>102.39544938274146</v>
      </c>
      <c r="Z415" s="775">
        <f>SUM(Z114,Z122,Z129,Z136,Z143,Z171,Z291,Z277)</f>
        <v>929.32867999999996</v>
      </c>
      <c r="AA415" s="775">
        <f>SUM(AA114,AA122,AA129,AA136,AA143,AA171,AA291,AA277)</f>
        <v>0</v>
      </c>
      <c r="AB415" s="775">
        <f>SUM(AB114,AB122,AB129,AB136,AB143,AB171,AB291,AB277)</f>
        <v>0</v>
      </c>
      <c r="AC415" s="775">
        <f>SUM(AC114,AC122,AC129,AC136,AC143,AC171,AC291,AC277)</f>
        <v>924.89307999999994</v>
      </c>
      <c r="AD415" s="777">
        <f>SUM(AC415/Z415*100)</f>
        <v>99.522709231356117</v>
      </c>
      <c r="AE415" s="775">
        <f>SUM(AE114,AE122,AE129,AE136,AE143,AE171,AE291,AE277)</f>
        <v>235.32368</v>
      </c>
      <c r="AF415" s="724"/>
      <c r="AG415" s="776"/>
      <c r="AH415" s="775">
        <f>SUM(AH114,AH122,AH129,AH136,AH143,AH171,AH291,AH277)</f>
        <v>225.71002999999999</v>
      </c>
      <c r="AI415" s="777">
        <f>SUM(AH415/AE415*100)</f>
        <v>95.91471202558111</v>
      </c>
      <c r="AJ415" s="775">
        <f>SUM(AJ114,AJ122,AJ129,AJ136,AJ143,AJ171,AJ291,AJ277)</f>
        <v>756.42367999999999</v>
      </c>
      <c r="AK415" s="724"/>
      <c r="AL415" s="775">
        <f>SUM(AL114,AL122,AL129,AL136,AL143,AL171,AL291,AL277)</f>
        <v>11744.63118</v>
      </c>
      <c r="AM415" s="777">
        <f>SUM(AL415/AJ415*100)</f>
        <v>1552.6525002495957</v>
      </c>
      <c r="AN415" s="328">
        <f>SUM(AN114,AN122,AN129,AN136,AN143,AN171,AN291,AN277)</f>
        <v>12136.503679999998</v>
      </c>
      <c r="AO415" s="328">
        <f>SUM(AO114,AO122,AO129,AO136,AO143,AO171,AO291,AO277)</f>
        <v>0</v>
      </c>
      <c r="AP415" s="328">
        <f>SUM(AP114,AP122,AP129,AP136,AP143,AP171,AP291,AP277)</f>
        <v>904.90368000000001</v>
      </c>
      <c r="AQ415" s="1032">
        <f>SUM(AP415/AN415*100)</f>
        <v>7.456049154347558</v>
      </c>
      <c r="AR415" s="328">
        <f>SUM(AR114,AR122,AR129,AR136,AR143,AR171,AR291,AR277)</f>
        <v>1952.3324299999999</v>
      </c>
      <c r="AS415" s="325"/>
      <c r="AT415" s="328">
        <f>SUM(AT114,AT122,AT129,AT136,AT143,AT171,AT291,AT277)</f>
        <v>0</v>
      </c>
      <c r="AU415" s="363">
        <f>SUM(AT415/AR415*100)</f>
        <v>0</v>
      </c>
      <c r="AV415" s="328">
        <f>SUM(AV114,AV122,AV129,AV136,AV143,AV171,AV291,AV277)</f>
        <v>3432.8344499999998</v>
      </c>
      <c r="AW415" s="328">
        <f>SUM(AW114,AW122,AW129,AW136,AW143,AW171,AW291,AW277)</f>
        <v>0</v>
      </c>
      <c r="AX415" s="905">
        <f>SUM(AW415/AV415*100)</f>
        <v>0</v>
      </c>
      <c r="AY415" s="1208"/>
    </row>
    <row r="416" spans="1:51" ht="31.2">
      <c r="A416" s="1214"/>
      <c r="B416" s="1215"/>
      <c r="C416" s="1216"/>
      <c r="D416" s="203" t="s">
        <v>1</v>
      </c>
      <c r="E416" s="298"/>
      <c r="F416" s="270"/>
      <c r="G416" s="287"/>
      <c r="H416" s="458"/>
      <c r="I416" s="458"/>
      <c r="J416" s="426"/>
      <c r="K416" s="458"/>
      <c r="L416" s="458"/>
      <c r="M416" s="426"/>
      <c r="N416" s="458"/>
      <c r="O416" s="458"/>
      <c r="P416" s="426"/>
      <c r="Q416" s="541"/>
      <c r="R416" s="541"/>
      <c r="S416" s="868"/>
      <c r="T416" s="541"/>
      <c r="U416" s="541"/>
      <c r="V416" s="542"/>
      <c r="W416" s="541"/>
      <c r="X416" s="541"/>
      <c r="Y416" s="542"/>
      <c r="Z416" s="775"/>
      <c r="AA416" s="650"/>
      <c r="AB416" s="651"/>
      <c r="AC416" s="775"/>
      <c r="AD416" s="777"/>
      <c r="AE416" s="775"/>
      <c r="AF416" s="650"/>
      <c r="AG416" s="651"/>
      <c r="AH416" s="775"/>
      <c r="AI416" s="777"/>
      <c r="AJ416" s="775"/>
      <c r="AK416" s="650"/>
      <c r="AL416" s="775"/>
      <c r="AM416" s="777"/>
      <c r="AN416" s="328"/>
      <c r="AO416" s="326"/>
      <c r="AP416" s="328"/>
      <c r="AQ416" s="1032"/>
      <c r="AR416" s="328"/>
      <c r="AS416" s="326"/>
      <c r="AT416" s="328"/>
      <c r="AU416" s="363"/>
      <c r="AV416" s="328"/>
      <c r="AW416" s="328"/>
      <c r="AX416" s="905"/>
      <c r="AY416" s="1209"/>
    </row>
    <row r="417" spans="1:51" ht="31.2">
      <c r="A417" s="1214"/>
      <c r="B417" s="1215"/>
      <c r="C417" s="1216"/>
      <c r="D417" s="205" t="s">
        <v>357</v>
      </c>
      <c r="E417" s="298"/>
      <c r="F417" s="270"/>
      <c r="G417" s="287"/>
      <c r="H417" s="458"/>
      <c r="I417" s="458"/>
      <c r="J417" s="426"/>
      <c r="K417" s="458"/>
      <c r="L417" s="458"/>
      <c r="M417" s="426"/>
      <c r="N417" s="458"/>
      <c r="O417" s="458"/>
      <c r="P417" s="426"/>
      <c r="Q417" s="541"/>
      <c r="R417" s="541"/>
      <c r="S417" s="868"/>
      <c r="T417" s="541"/>
      <c r="U417" s="541"/>
      <c r="V417" s="542"/>
      <c r="W417" s="541"/>
      <c r="X417" s="541"/>
      <c r="Y417" s="542"/>
      <c r="Z417" s="775"/>
      <c r="AA417" s="653"/>
      <c r="AB417" s="654"/>
      <c r="AC417" s="775"/>
      <c r="AD417" s="777"/>
      <c r="AE417" s="775"/>
      <c r="AF417" s="653"/>
      <c r="AG417" s="654"/>
      <c r="AH417" s="775"/>
      <c r="AI417" s="777"/>
      <c r="AJ417" s="775"/>
      <c r="AK417" s="653"/>
      <c r="AL417" s="775"/>
      <c r="AM417" s="777"/>
      <c r="AN417" s="328"/>
      <c r="AO417" s="326"/>
      <c r="AP417" s="328"/>
      <c r="AQ417" s="1032"/>
      <c r="AR417" s="328"/>
      <c r="AS417" s="326"/>
      <c r="AT417" s="328"/>
      <c r="AU417" s="363"/>
      <c r="AV417" s="328"/>
      <c r="AW417" s="328"/>
      <c r="AX417" s="905"/>
      <c r="AY417" s="1209"/>
    </row>
    <row r="418" spans="1:51" ht="20.25" customHeight="1">
      <c r="A418" s="1214"/>
      <c r="B418" s="1215"/>
      <c r="C418" s="1216"/>
      <c r="D418" s="206" t="s">
        <v>251</v>
      </c>
      <c r="E418" s="298">
        <f>SUM(H418,K418,N418,Q418,T418,W418,Z418,AE418,AJ418,AN418,AR418,AV418)</f>
        <v>28819.079999999994</v>
      </c>
      <c r="F418" s="270">
        <f>SUM(I418,L418,O418,R418,U418,X418,AC418,AH418,AL418,AP418,AT418,AW418)</f>
        <v>23367.95937</v>
      </c>
      <c r="G418" s="287">
        <f>SUM(F418/E418*100)</f>
        <v>81.085028980800232</v>
      </c>
      <c r="H418" s="458">
        <f>SUM(H117,H125,H132,H139,H146,H174,H294)</f>
        <v>3</v>
      </c>
      <c r="I418" s="458">
        <f>SUM(I117,I125,I132,I139,I146,I174,I294)</f>
        <v>3</v>
      </c>
      <c r="J418" s="426">
        <f>SUM(I418/H418*100)</f>
        <v>100</v>
      </c>
      <c r="K418" s="458">
        <f>SUM(K117,K125,K132,K139,K146,K174,K294)</f>
        <v>407.52367999999996</v>
      </c>
      <c r="L418" s="458">
        <f>SUM(L117,L125,L132,L139,L146,L174,L294)</f>
        <v>407.52367999999996</v>
      </c>
      <c r="M418" s="426">
        <f>SUM(L418/K418*100)</f>
        <v>100</v>
      </c>
      <c r="N418" s="458">
        <f>SUM(N117,N125,N132,N139,N146,N174,N294)</f>
        <v>311.23617999999999</v>
      </c>
      <c r="O418" s="458">
        <f>SUM(O117,O125,O132,O139,O146,O174,O294)</f>
        <v>311.23617999999999</v>
      </c>
      <c r="P418" s="426">
        <f>SUM(O418/N418*100)</f>
        <v>100</v>
      </c>
      <c r="Q418" s="541">
        <f>SUM(Q117,Q125,Q132,Q139,Q146,Q174,Q294,Q280)</f>
        <v>274.61367999999999</v>
      </c>
      <c r="R418" s="541">
        <f>SUM(R117,R125,R132,R139,R146,R174,R294,R280)</f>
        <v>274.61367999999999</v>
      </c>
      <c r="S418" s="868">
        <f>SUM(R418/Q418*100)</f>
        <v>100</v>
      </c>
      <c r="T418" s="541">
        <f>SUM(T117,T125,T132,T139,T146,T174,T294,T280)</f>
        <v>386.13617999999997</v>
      </c>
      <c r="U418" s="541">
        <f>SUM(U117,U125,U132,U139,U146,U174,U294,U280)</f>
        <v>386.13617999999997</v>
      </c>
      <c r="V418" s="542">
        <f>SUM(U418/T418*100)</f>
        <v>100</v>
      </c>
      <c r="W418" s="541">
        <f>SUM(W117,W125,W132,W139,W146,W174,W294,W280)</f>
        <v>7993.8236800000004</v>
      </c>
      <c r="X418" s="541">
        <f>SUM(X117,X125,X132,X139,X146,X174,X294,X280)</f>
        <v>8185.3116800000007</v>
      </c>
      <c r="Y418" s="542">
        <f>SUM(X418/W418*100)</f>
        <v>102.39544938274146</v>
      </c>
      <c r="Z418" s="775">
        <f>SUM(Z117,Z125,Z132,Z139,Z146,Z174,Z294,Z280)</f>
        <v>929.32867999999996</v>
      </c>
      <c r="AA418" s="775">
        <f>SUM(AA117,AA125,AA132,AA139,AA146,AA174,AA294,AA280)</f>
        <v>0</v>
      </c>
      <c r="AB418" s="775">
        <f>SUM(AB117,AB125,AB132,AB139,AB146,AB174,AB294,AB280)</f>
        <v>0</v>
      </c>
      <c r="AC418" s="775">
        <f>SUM(AC117,AC125,AC132,AC139,AC146,AC174,AC294,AC280)</f>
        <v>924.89307999999994</v>
      </c>
      <c r="AD418" s="777">
        <f>SUM(AC418/Z418*100)</f>
        <v>99.522709231356117</v>
      </c>
      <c r="AE418" s="775">
        <f>SUM(AE117,AE125,AE132,AE139,AE146,AE174,AE294,AE280)</f>
        <v>235.32368</v>
      </c>
      <c r="AF418" s="724"/>
      <c r="AG418" s="776"/>
      <c r="AH418" s="775">
        <f>SUM(AH117,AH125,AH132,AH139,AH146,AH174,AH294,AH280)</f>
        <v>225.71002999999999</v>
      </c>
      <c r="AI418" s="777">
        <f>SUM(AH418/AE418*100)</f>
        <v>95.91471202558111</v>
      </c>
      <c r="AJ418" s="775">
        <f>SUM(AJ117,AJ125,AJ132,AJ139,AJ146,AJ174,AJ294,AJ280)</f>
        <v>756.42367999999999</v>
      </c>
      <c r="AK418" s="724"/>
      <c r="AL418" s="775">
        <f>SUM(AL117,AL125,AL132,AL139,AL146,AL174,AL294,AL280)</f>
        <v>11744.63118</v>
      </c>
      <c r="AM418" s="777">
        <f>SUM(AL418/AJ418*100)</f>
        <v>1552.6525002495957</v>
      </c>
      <c r="AN418" s="328">
        <f>SUM(AN117,AN125,AN132,AN139,AN146,AN174,AN294,AN280)</f>
        <v>12136.503679999998</v>
      </c>
      <c r="AO418" s="328">
        <f>SUM(AO117,AO125,AO132,AO139,AO146,AO174,AO294,AO280)</f>
        <v>0</v>
      </c>
      <c r="AP418" s="328">
        <f>SUM(AP117,AP125,AP132,AP139,AP146,AP174,AP294,AP280)</f>
        <v>904.90368000000001</v>
      </c>
      <c r="AQ418" s="1032">
        <f>SUM(AP418/AN418*100)</f>
        <v>7.456049154347558</v>
      </c>
      <c r="AR418" s="328">
        <f>SUM(AR117,AR125,AR132,AR139,AR146,AR174,AR294,AR280)</f>
        <v>1952.3324299999999</v>
      </c>
      <c r="AS418" s="325"/>
      <c r="AT418" s="328">
        <f>SUM(AT117,AT125,AT132,AT139,AT146,AT174,AT294,AT280)</f>
        <v>0</v>
      </c>
      <c r="AU418" s="363">
        <f>SUM(AT418/AR418*100)</f>
        <v>0</v>
      </c>
      <c r="AV418" s="328">
        <f>SUM(AV117,AV125,AV132,AV139,AV146,AV174,AV294,AV280)</f>
        <v>3432.8344499999998</v>
      </c>
      <c r="AW418" s="328">
        <f>SUM(AW117,AW125,AW132,AW139,AW146,AW174,AW294,AW280)</f>
        <v>0</v>
      </c>
      <c r="AX418" s="905">
        <f>SUM(AW418/AV418*100)</f>
        <v>0</v>
      </c>
      <c r="AY418" s="1209"/>
    </row>
    <row r="419" spans="1:51" ht="86.25" customHeight="1">
      <c r="A419" s="1214"/>
      <c r="B419" s="1215"/>
      <c r="C419" s="1216"/>
      <c r="D419" s="206" t="s">
        <v>259</v>
      </c>
      <c r="E419" s="298">
        <f>SUM(H419,K419,N419,Q419,T419,W419,Z419,AE419,AJ419,AN419,AR419,AV419)</f>
        <v>15680</v>
      </c>
      <c r="F419" s="270">
        <f>SUM(I419,L419,O419,R419,U419,X419,AC419,AH419,AL419,AP419,AT419,AW419)</f>
        <v>13919</v>
      </c>
      <c r="G419" s="287">
        <f>SUM(F419/E419*100)</f>
        <v>88.76913265306122</v>
      </c>
      <c r="H419" s="458">
        <f>SUM(H118,H126,H133,H140,H147,H175,H295)</f>
        <v>3</v>
      </c>
      <c r="I419" s="458">
        <f>SUM(I118,I126,I133,I140,I147,I175,I295)</f>
        <v>3</v>
      </c>
      <c r="J419" s="426">
        <f>SUM(I419/H419*100)</f>
        <v>100</v>
      </c>
      <c r="K419" s="458">
        <f>SUM(K118,K126,K133,K140,K147,K175,K295)</f>
        <v>222.5</v>
      </c>
      <c r="L419" s="458">
        <f>SUM(L118,L126,L133,L140,L147,L175,L295)</f>
        <v>222.5</v>
      </c>
      <c r="M419" s="426">
        <f>SUM(L419/K419*100)</f>
        <v>100</v>
      </c>
      <c r="N419" s="458">
        <f>SUM(N118,N126,N133,N140,N147,N175,N295)</f>
        <v>40</v>
      </c>
      <c r="O419" s="458">
        <f>SUM(O118,O126,O133,O140,O147,O175,O295)</f>
        <v>40</v>
      </c>
      <c r="P419" s="426">
        <f>SUM(O419/N419*100)</f>
        <v>100</v>
      </c>
      <c r="Q419" s="541">
        <f>SUM(Q118,Q126,Q133,Q140,Q147,Q175,Q295)</f>
        <v>58</v>
      </c>
      <c r="R419" s="541">
        <f>SUM(R118,R126,R133,R140,R147,R175,R295)</f>
        <v>58</v>
      </c>
      <c r="S419" s="868">
        <f>SUM(R419/Q419*100)</f>
        <v>100</v>
      </c>
      <c r="T419" s="541">
        <f>SUM(T118,T126,T133,T140,T147,T175,T295)</f>
        <v>185</v>
      </c>
      <c r="U419" s="541">
        <f>SUM(U118,U126,U133,U140,U147,U175,U295)</f>
        <v>185</v>
      </c>
      <c r="V419" s="542">
        <f>SUM(U419/T419*100)</f>
        <v>100</v>
      </c>
      <c r="W419" s="541">
        <f>SUM(W118,W126,W133,W140,W147,W175,W295)</f>
        <v>2127.5</v>
      </c>
      <c r="X419" s="541">
        <f>SUM(X118,X126,X133,X140,X147,X175,X295)</f>
        <v>2127.5</v>
      </c>
      <c r="Y419" s="542">
        <f>SUM(X419/W419*100)</f>
        <v>100</v>
      </c>
      <c r="Z419" s="775">
        <f>SUM(Z118,Z126,Z133,Z140,Z147,Z175,Z295)</f>
        <v>0</v>
      </c>
      <c r="AA419" s="657"/>
      <c r="AB419" s="658"/>
      <c r="AC419" s="775">
        <f>SUM(AC118,AC126,AC133,AC140,AC147,AC175,AC295)</f>
        <v>0</v>
      </c>
      <c r="AD419" s="777" t="e">
        <f>SUM(AC419/Z419*100)</f>
        <v>#DIV/0!</v>
      </c>
      <c r="AE419" s="775">
        <f>SUM(AE118,AE126,AE133,AE140,AE147,AE175,AE295)</f>
        <v>0</v>
      </c>
      <c r="AF419" s="657"/>
      <c r="AG419" s="658"/>
      <c r="AH419" s="775">
        <f>SUM(AH118,AH126,AH133,AH140,AH147,AH175,AH295)</f>
        <v>0</v>
      </c>
      <c r="AI419" s="777" t="e">
        <f>SUM(AH419/AE419*100)</f>
        <v>#DIV/0!</v>
      </c>
      <c r="AJ419" s="775">
        <f>SUM(AJ118,AJ126,AJ133,AJ140,AJ147,AJ175,AJ295)</f>
        <v>0</v>
      </c>
      <c r="AK419" s="657"/>
      <c r="AL419" s="775">
        <f>SUM(AL118,AL126,AL133,AL140,AL147,AL175,AL295)</f>
        <v>11247</v>
      </c>
      <c r="AM419" s="777" t="e">
        <f>SUM(AL419/AJ419*100)</f>
        <v>#DIV/0!</v>
      </c>
      <c r="AN419" s="328">
        <f>SUM(AN118,AN126,AN133,AN140,AN147,AN175,AN295)</f>
        <v>11283</v>
      </c>
      <c r="AO419" s="326"/>
      <c r="AP419" s="328">
        <f>SUM(AP118,AP126,AP133,AP140,AP147,AP175,AP295)</f>
        <v>36</v>
      </c>
      <c r="AQ419" s="1032">
        <f>SUM(AP419/AN419*100)</f>
        <v>0.31906407870247272</v>
      </c>
      <c r="AR419" s="328">
        <f>SUM(AR118,AR126,AR133,AR140,AR147,AR175,AR295,AR281)</f>
        <v>1731</v>
      </c>
      <c r="AS419" s="326"/>
      <c r="AT419" s="328">
        <f>SUM(AT118,AT126,AT133,AT140,AT147,AT175,AT295)</f>
        <v>0</v>
      </c>
      <c r="AU419" s="363">
        <f>SUM(AT419/AR419*100)</f>
        <v>0</v>
      </c>
      <c r="AV419" s="328">
        <f>SUM(AV118,AV126,AV133,AV140,AV147,AV168,AV175,AV295)</f>
        <v>30</v>
      </c>
      <c r="AW419" s="328">
        <f>SUM(AW118,AW126,AW133,AW140,AW147,AW168,AW175,AW295)</f>
        <v>0</v>
      </c>
      <c r="AX419" s="905">
        <f>SUM(AW419/AV419*100)</f>
        <v>0</v>
      </c>
      <c r="AY419" s="1209"/>
    </row>
    <row r="420" spans="1:51" ht="20.25" customHeight="1">
      <c r="A420" s="1214"/>
      <c r="B420" s="1215"/>
      <c r="C420" s="1216"/>
      <c r="D420" s="206" t="s">
        <v>252</v>
      </c>
      <c r="E420" s="857"/>
      <c r="F420" s="236"/>
      <c r="G420" s="235"/>
      <c r="H420" s="434"/>
      <c r="I420" s="434"/>
      <c r="J420" s="435"/>
      <c r="K420" s="434"/>
      <c r="L420" s="434"/>
      <c r="M420" s="435"/>
      <c r="N420" s="434"/>
      <c r="O420" s="434"/>
      <c r="P420" s="435"/>
      <c r="Q420" s="515"/>
      <c r="R420" s="515"/>
      <c r="S420" s="543"/>
      <c r="T420" s="515"/>
      <c r="U420" s="515"/>
      <c r="V420" s="543"/>
      <c r="W420" s="515"/>
      <c r="X420" s="515"/>
      <c r="Y420" s="543"/>
      <c r="Z420" s="656"/>
      <c r="AA420" s="657"/>
      <c r="AB420" s="658"/>
      <c r="AC420" s="656"/>
      <c r="AD420" s="665"/>
      <c r="AE420" s="656"/>
      <c r="AF420" s="657"/>
      <c r="AG420" s="658"/>
      <c r="AH420" s="656"/>
      <c r="AI420" s="665"/>
      <c r="AJ420" s="656"/>
      <c r="AK420" s="657"/>
      <c r="AL420" s="656"/>
      <c r="AM420" s="665"/>
      <c r="AN420" s="364"/>
      <c r="AO420" s="326"/>
      <c r="AP420" s="364"/>
      <c r="AQ420" s="365"/>
      <c r="AR420" s="364"/>
      <c r="AS420" s="326"/>
      <c r="AT420" s="364"/>
      <c r="AU420" s="365"/>
      <c r="AV420" s="364"/>
      <c r="AW420" s="364"/>
      <c r="AX420" s="365"/>
      <c r="AY420" s="1209"/>
    </row>
    <row r="421" spans="1:51" ht="31.2">
      <c r="A421" s="1217"/>
      <c r="B421" s="1218"/>
      <c r="C421" s="1219"/>
      <c r="D421" s="208" t="s">
        <v>7</v>
      </c>
      <c r="E421" s="233"/>
      <c r="F421" s="233"/>
      <c r="G421" s="234"/>
      <c r="H421" s="428"/>
      <c r="I421" s="428"/>
      <c r="J421" s="429"/>
      <c r="K421" s="428"/>
      <c r="L421" s="428"/>
      <c r="M421" s="429"/>
      <c r="N421" s="428"/>
      <c r="O421" s="428"/>
      <c r="P421" s="429"/>
      <c r="Q421" s="513"/>
      <c r="R421" s="513"/>
      <c r="S421" s="519"/>
      <c r="T421" s="513"/>
      <c r="U421" s="513"/>
      <c r="V421" s="519"/>
      <c r="W421" s="513"/>
      <c r="X421" s="513"/>
      <c r="Y421" s="519"/>
      <c r="Z421" s="661"/>
      <c r="AA421" s="650"/>
      <c r="AB421" s="651"/>
      <c r="AC421" s="661"/>
      <c r="AD421" s="662"/>
      <c r="AE421" s="661"/>
      <c r="AF421" s="650"/>
      <c r="AG421" s="651"/>
      <c r="AH421" s="661"/>
      <c r="AI421" s="662"/>
      <c r="AJ421" s="661"/>
      <c r="AK421" s="650"/>
      <c r="AL421" s="661"/>
      <c r="AM421" s="662"/>
      <c r="AN421" s="326"/>
      <c r="AO421" s="326"/>
      <c r="AP421" s="326"/>
      <c r="AQ421" s="366"/>
      <c r="AR421" s="326"/>
      <c r="AS421" s="326"/>
      <c r="AT421" s="326"/>
      <c r="AU421" s="366"/>
      <c r="AV421" s="326"/>
      <c r="AW421" s="326"/>
      <c r="AX421" s="366"/>
      <c r="AY421" s="1210"/>
    </row>
    <row r="422" spans="1:51" ht="24" customHeight="1">
      <c r="A422" s="1211" t="s">
        <v>339</v>
      </c>
      <c r="B422" s="1212"/>
      <c r="C422" s="1213"/>
      <c r="D422" s="226" t="s">
        <v>5</v>
      </c>
      <c r="E422" s="270">
        <f>SUM(H422,K422,N422,Q422,T422,W422,Z422,AE422,AJ422,AN422,AR422,AV422)</f>
        <v>1601.9334800000001</v>
      </c>
      <c r="F422" s="270">
        <f>SUM(I422,L422,O422,R422,U422,X422,AC422,AH422,AL422,AP422,AT422,AW422)</f>
        <v>1236.05916</v>
      </c>
      <c r="G422" s="287">
        <f>SUM(F422/E422*100)</f>
        <v>77.160454877314876</v>
      </c>
      <c r="H422" s="576">
        <f>SUM(H150,H309)</f>
        <v>0</v>
      </c>
      <c r="I422" s="576">
        <f>SUM(I150,I309)</f>
        <v>0</v>
      </c>
      <c r="J422" s="472" t="e">
        <f>SUM(I422/H422*100)</f>
        <v>#DIV/0!</v>
      </c>
      <c r="K422" s="576">
        <f>SUM(K150,K309)</f>
        <v>250</v>
      </c>
      <c r="L422" s="576">
        <f>SUM(L150,L309)</f>
        <v>250</v>
      </c>
      <c r="M422" s="472">
        <f>SUM(L422/K422*100)</f>
        <v>100</v>
      </c>
      <c r="N422" s="576">
        <f>SUM(N150,N309)</f>
        <v>273.05916000000002</v>
      </c>
      <c r="O422" s="576">
        <f>SUM(O150,O309)</f>
        <v>273.05916000000002</v>
      </c>
      <c r="P422" s="472">
        <f>SUM(O422/N422*100)</f>
        <v>100</v>
      </c>
      <c r="Q422" s="541">
        <f>SUM(Q150,Q309)</f>
        <v>630</v>
      </c>
      <c r="R422" s="541">
        <f>SUM(R150,R309)</f>
        <v>630</v>
      </c>
      <c r="S422" s="544">
        <f>SUM(R422/Q422*100)</f>
        <v>100</v>
      </c>
      <c r="T422" s="541">
        <f>SUM(T150,T309)</f>
        <v>83</v>
      </c>
      <c r="U422" s="541">
        <f>SUM(U150,U309)</f>
        <v>83</v>
      </c>
      <c r="V422" s="544">
        <f>SUM(U422/T422*100)</f>
        <v>100</v>
      </c>
      <c r="W422" s="541">
        <f>SUM(W150,W309)</f>
        <v>0</v>
      </c>
      <c r="X422" s="541">
        <f>SUM(X150,X309)</f>
        <v>0</v>
      </c>
      <c r="Y422" s="544" t="e">
        <f>SUM(X422/W422*100)</f>
        <v>#DIV/0!</v>
      </c>
      <c r="Z422" s="775">
        <f>SUM(Z150,Z309)</f>
        <v>0</v>
      </c>
      <c r="AA422" s="660"/>
      <c r="AB422" s="660"/>
      <c r="AC422" s="775">
        <f>SUM(AC150,AC309)</f>
        <v>0</v>
      </c>
      <c r="AD422" s="777" t="e">
        <f>SUM(AC422/Z422*100)</f>
        <v>#DIV/0!</v>
      </c>
      <c r="AE422" s="775">
        <f>SUM(AE150,AE309)</f>
        <v>0</v>
      </c>
      <c r="AF422" s="660"/>
      <c r="AG422" s="660"/>
      <c r="AH422" s="775">
        <f>SUM(AH150,AH309)</f>
        <v>0</v>
      </c>
      <c r="AI422" s="777" t="e">
        <f>SUM(AH422/AE422*100)</f>
        <v>#DIV/0!</v>
      </c>
      <c r="AJ422" s="775">
        <f>SUM(AJ150,AJ309)</f>
        <v>0</v>
      </c>
      <c r="AK422" s="660"/>
      <c r="AL422" s="775">
        <f>SUM(AL150,AL309)</f>
        <v>0</v>
      </c>
      <c r="AM422" s="777" t="e">
        <f>SUM(AL422/AJ422*100)</f>
        <v>#DIV/0!</v>
      </c>
      <c r="AN422" s="896">
        <f>SUM(AN150,AN309)</f>
        <v>0</v>
      </c>
      <c r="AO422" s="325"/>
      <c r="AP422" s="896">
        <f>SUM(AP150,AP309)</f>
        <v>0</v>
      </c>
      <c r="AQ422" s="363" t="e">
        <f>SUM(AP422/AN422*100)</f>
        <v>#DIV/0!</v>
      </c>
      <c r="AR422" s="896">
        <f>SUM(AR150,AR309)</f>
        <v>0</v>
      </c>
      <c r="AS422" s="861">
        <f>SUM(AS150,AS164,AS309)</f>
        <v>0</v>
      </c>
      <c r="AT422" s="896">
        <f>SUM(AT150,AT309)</f>
        <v>0</v>
      </c>
      <c r="AU422" s="862" t="e">
        <f>SUM(AT422/AR422*100)</f>
        <v>#DIV/0!</v>
      </c>
      <c r="AV422" s="864">
        <f>SUM(AV150,AV309)</f>
        <v>365.87432000000001</v>
      </c>
      <c r="AW422" s="864">
        <f>SUM(AW150,AW309)</f>
        <v>0</v>
      </c>
      <c r="AX422" s="363">
        <f>SUM(AW422/AV422*100)</f>
        <v>0</v>
      </c>
      <c r="AY422" s="1208"/>
    </row>
    <row r="423" spans="1:51" ht="20.25" customHeight="1">
      <c r="A423" s="1214"/>
      <c r="B423" s="1215"/>
      <c r="C423" s="1216"/>
      <c r="D423" s="208" t="s">
        <v>1</v>
      </c>
      <c r="E423" s="298"/>
      <c r="F423" s="270"/>
      <c r="G423" s="287"/>
      <c r="H423" s="576"/>
      <c r="I423" s="576"/>
      <c r="J423" s="472"/>
      <c r="K423" s="576"/>
      <c r="L423" s="576"/>
      <c r="M423" s="472"/>
      <c r="N423" s="576"/>
      <c r="O423" s="576"/>
      <c r="P423" s="472"/>
      <c r="Q423" s="541"/>
      <c r="R423" s="541"/>
      <c r="S423" s="544"/>
      <c r="T423" s="541"/>
      <c r="U423" s="541"/>
      <c r="V423" s="544"/>
      <c r="W423" s="541"/>
      <c r="X423" s="541"/>
      <c r="Y423" s="544"/>
      <c r="Z423" s="660"/>
      <c r="AA423" s="661"/>
      <c r="AB423" s="661"/>
      <c r="AC423" s="660"/>
      <c r="AD423" s="777"/>
      <c r="AE423" s="660"/>
      <c r="AF423" s="661"/>
      <c r="AG423" s="661"/>
      <c r="AH423" s="660"/>
      <c r="AI423" s="777"/>
      <c r="AJ423" s="775"/>
      <c r="AK423" s="661"/>
      <c r="AL423" s="775"/>
      <c r="AM423" s="777"/>
      <c r="AN423" s="861"/>
      <c r="AO423" s="326"/>
      <c r="AP423" s="861"/>
      <c r="AQ423" s="363"/>
      <c r="AR423" s="861"/>
      <c r="AS423" s="863"/>
      <c r="AT423" s="861"/>
      <c r="AU423" s="862"/>
      <c r="AV423" s="864"/>
      <c r="AW423" s="864"/>
      <c r="AX423" s="363"/>
      <c r="AY423" s="1209"/>
    </row>
    <row r="424" spans="1:51" ht="38.25" customHeight="1">
      <c r="A424" s="1214"/>
      <c r="B424" s="1215"/>
      <c r="C424" s="1216"/>
      <c r="D424" s="208" t="s">
        <v>357</v>
      </c>
      <c r="E424" s="298"/>
      <c r="F424" s="270"/>
      <c r="G424" s="287"/>
      <c r="H424" s="576"/>
      <c r="I424" s="576"/>
      <c r="J424" s="472"/>
      <c r="K424" s="576"/>
      <c r="L424" s="576"/>
      <c r="M424" s="472"/>
      <c r="N424" s="576"/>
      <c r="O424" s="576"/>
      <c r="P424" s="472"/>
      <c r="Q424" s="541"/>
      <c r="R424" s="541"/>
      <c r="S424" s="544"/>
      <c r="T424" s="541"/>
      <c r="U424" s="541"/>
      <c r="V424" s="544"/>
      <c r="W424" s="541"/>
      <c r="X424" s="541"/>
      <c r="Y424" s="544"/>
      <c r="Z424" s="660"/>
      <c r="AA424" s="662"/>
      <c r="AB424" s="662"/>
      <c r="AC424" s="660"/>
      <c r="AD424" s="777"/>
      <c r="AE424" s="660"/>
      <c r="AF424" s="662"/>
      <c r="AG424" s="662"/>
      <c r="AH424" s="660"/>
      <c r="AI424" s="777"/>
      <c r="AJ424" s="775"/>
      <c r="AK424" s="662"/>
      <c r="AL424" s="775"/>
      <c r="AM424" s="777"/>
      <c r="AN424" s="861"/>
      <c r="AO424" s="326"/>
      <c r="AP424" s="861"/>
      <c r="AQ424" s="363"/>
      <c r="AR424" s="861"/>
      <c r="AS424" s="863"/>
      <c r="AT424" s="861"/>
      <c r="AU424" s="862"/>
      <c r="AV424" s="864"/>
      <c r="AW424" s="864"/>
      <c r="AX424" s="363"/>
      <c r="AY424" s="1209"/>
    </row>
    <row r="425" spans="1:51" ht="20.25" customHeight="1">
      <c r="A425" s="1214"/>
      <c r="B425" s="1215"/>
      <c r="C425" s="1216"/>
      <c r="D425" s="206" t="s">
        <v>251</v>
      </c>
      <c r="E425" s="298">
        <f>SUM(H425,K425,N425,Q425,T425,W425,Z425,AE425,AJ425,AN425,AR425,AV425)</f>
        <v>1601.9334800000001</v>
      </c>
      <c r="F425" s="270">
        <f>SUM(I425,L425,O425,R425,U425,X425,AC425,AH425,AL425,AP425,AT425,AW425)</f>
        <v>1236.05916</v>
      </c>
      <c r="G425" s="287">
        <f>SUM(F425/E425*100)</f>
        <v>77.160454877314876</v>
      </c>
      <c r="H425" s="576">
        <f>SUM(H153,H312)</f>
        <v>0</v>
      </c>
      <c r="I425" s="576">
        <f>SUM(I153,I312)</f>
        <v>0</v>
      </c>
      <c r="J425" s="472" t="e">
        <f>SUM(I425/H425*100)</f>
        <v>#DIV/0!</v>
      </c>
      <c r="K425" s="576">
        <f>SUM(K153,K312)</f>
        <v>250</v>
      </c>
      <c r="L425" s="576">
        <f>SUM(L153,L312)</f>
        <v>250</v>
      </c>
      <c r="M425" s="472">
        <f>SUM(L425/K425*100)</f>
        <v>100</v>
      </c>
      <c r="N425" s="576">
        <f>SUM(N153,N312)</f>
        <v>273.05916000000002</v>
      </c>
      <c r="O425" s="576">
        <f>SUM(O153,O312)</f>
        <v>273.05916000000002</v>
      </c>
      <c r="P425" s="472">
        <f>SUM(O425/N425*100)</f>
        <v>100</v>
      </c>
      <c r="Q425" s="541">
        <f>SUM(Q153,Q312)</f>
        <v>630</v>
      </c>
      <c r="R425" s="541">
        <f>SUM(R153,R312)</f>
        <v>630</v>
      </c>
      <c r="S425" s="544">
        <f>SUM(R425/Q425*100)</f>
        <v>100</v>
      </c>
      <c r="T425" s="541">
        <f>SUM(T153,T312)</f>
        <v>83</v>
      </c>
      <c r="U425" s="541">
        <f>SUM(U153,U312)</f>
        <v>83</v>
      </c>
      <c r="V425" s="544">
        <f>SUM(U425/T425*100)</f>
        <v>100</v>
      </c>
      <c r="W425" s="541">
        <f>SUM(W153,W312)</f>
        <v>0</v>
      </c>
      <c r="X425" s="541">
        <f>SUM(X153,X312)</f>
        <v>0</v>
      </c>
      <c r="Y425" s="544" t="e">
        <f>SUM(X425/W425*100)</f>
        <v>#DIV/0!</v>
      </c>
      <c r="Z425" s="660">
        <f>SUM(Z153,Z167,Z312)</f>
        <v>0</v>
      </c>
      <c r="AA425" s="653"/>
      <c r="AB425" s="654"/>
      <c r="AC425" s="660">
        <f>SUM(AC153,AC167,AC312)</f>
        <v>0</v>
      </c>
      <c r="AD425" s="777" t="e">
        <f>SUM(AC425/Z425*100)</f>
        <v>#DIV/0!</v>
      </c>
      <c r="AE425" s="660">
        <f>SUM(AE153,AE167,AE312)</f>
        <v>0</v>
      </c>
      <c r="AF425" s="653"/>
      <c r="AG425" s="654"/>
      <c r="AH425" s="660">
        <f>SUM(AH153,AH167,AH312)</f>
        <v>0</v>
      </c>
      <c r="AI425" s="777" t="e">
        <f>SUM(AH425/AE425*100)</f>
        <v>#DIV/0!</v>
      </c>
      <c r="AJ425" s="775">
        <f>SUM(AJ153,AJ312)</f>
        <v>0</v>
      </c>
      <c r="AK425" s="653"/>
      <c r="AL425" s="775">
        <f>SUM(AL153,AL312)</f>
        <v>0</v>
      </c>
      <c r="AM425" s="777" t="e">
        <f>SUM(AL425/AJ425*100)</f>
        <v>#DIV/0!</v>
      </c>
      <c r="AN425" s="861">
        <f>SUM(AN153,AN167,AN312)</f>
        <v>0</v>
      </c>
      <c r="AO425" s="326"/>
      <c r="AP425" s="861">
        <f>SUM(AP153,AP167,AP312)</f>
        <v>0</v>
      </c>
      <c r="AQ425" s="363" t="e">
        <f>SUM(AP425/AN425*100)</f>
        <v>#DIV/0!</v>
      </c>
      <c r="AR425" s="861">
        <f t="shared" ref="AR425:AT426" si="102">SUM(AR153,AR167,AR312)</f>
        <v>0</v>
      </c>
      <c r="AS425" s="861">
        <f t="shared" si="102"/>
        <v>0</v>
      </c>
      <c r="AT425" s="861">
        <f t="shared" si="102"/>
        <v>0</v>
      </c>
      <c r="AU425" s="862" t="e">
        <f>SUM(AT425/AR425*100)</f>
        <v>#DIV/0!</v>
      </c>
      <c r="AV425" s="864">
        <f>SUM(AV153,AV312)</f>
        <v>365.87432000000001</v>
      </c>
      <c r="AW425" s="864">
        <f>SUM(AW153,AW312)</f>
        <v>0</v>
      </c>
      <c r="AX425" s="363">
        <f>SUM(AW425/AV425*100)</f>
        <v>0</v>
      </c>
      <c r="AY425" s="1209"/>
    </row>
    <row r="426" spans="1:51" ht="87.75" customHeight="1">
      <c r="A426" s="1214"/>
      <c r="B426" s="1215"/>
      <c r="C426" s="1216"/>
      <c r="D426" s="206" t="s">
        <v>259</v>
      </c>
      <c r="E426" s="298">
        <f>SUM(H426,K426,N426,Q426,T426,W426,Z426,AE426,AJ426,AN426,AR426,AV426)</f>
        <v>1351.9334800000001</v>
      </c>
      <c r="F426" s="270">
        <f>SUM(I426,L426,O426,R426,U426,X426,AC426,AH426,AL426,AP426,AT426,AW426)</f>
        <v>986.05916000000002</v>
      </c>
      <c r="G426" s="287">
        <f>SUM(F426/E426*100)</f>
        <v>72.936958407154762</v>
      </c>
      <c r="H426" s="576">
        <f>SUM(H154,H313)</f>
        <v>0</v>
      </c>
      <c r="I426" s="576">
        <f>SUM(I154,I313)</f>
        <v>0</v>
      </c>
      <c r="J426" s="472" t="e">
        <f>SUM(I426/H426*100)</f>
        <v>#DIV/0!</v>
      </c>
      <c r="K426" s="576">
        <f>SUM(K154,K313)</f>
        <v>0</v>
      </c>
      <c r="L426" s="576">
        <f>SUM(L154,L313)</f>
        <v>0</v>
      </c>
      <c r="M426" s="472" t="e">
        <f>SUM(L426/K426*100)</f>
        <v>#DIV/0!</v>
      </c>
      <c r="N426" s="576">
        <f>SUM(N154,N313)</f>
        <v>273.05916000000002</v>
      </c>
      <c r="O426" s="576">
        <f>SUM(O154,O313)</f>
        <v>273.05916000000002</v>
      </c>
      <c r="P426" s="472">
        <f>SUM(O426/N426*100)</f>
        <v>100</v>
      </c>
      <c r="Q426" s="541">
        <f>SUM(Q154,Q313)</f>
        <v>630</v>
      </c>
      <c r="R426" s="541">
        <f>SUM(R154,R313)</f>
        <v>630</v>
      </c>
      <c r="S426" s="544">
        <f>SUM(R426/Q426*100)</f>
        <v>100</v>
      </c>
      <c r="T426" s="541">
        <f>SUM(T154,T313)</f>
        <v>83</v>
      </c>
      <c r="U426" s="541">
        <f>SUM(U154,U313)</f>
        <v>83</v>
      </c>
      <c r="V426" s="544">
        <f>SUM(U426/T426*100)</f>
        <v>100</v>
      </c>
      <c r="W426" s="541">
        <f>SUM(W154,W313)</f>
        <v>0</v>
      </c>
      <c r="X426" s="541">
        <f>SUM(X154,X313)</f>
        <v>0</v>
      </c>
      <c r="Y426" s="544" t="e">
        <f>SUM(X426/W426*100)</f>
        <v>#DIV/0!</v>
      </c>
      <c r="Z426" s="660">
        <f>SUM(Z154,Z168,Z313)</f>
        <v>0</v>
      </c>
      <c r="AA426" s="657"/>
      <c r="AB426" s="658"/>
      <c r="AC426" s="660">
        <f>SUM(AC154,AC168,AC313)</f>
        <v>0</v>
      </c>
      <c r="AD426" s="777" t="e">
        <f>SUM(AC426/Z426*100)</f>
        <v>#DIV/0!</v>
      </c>
      <c r="AE426" s="660">
        <f>SUM(AE154,AE168,AE313)</f>
        <v>0</v>
      </c>
      <c r="AF426" s="657"/>
      <c r="AG426" s="658"/>
      <c r="AH426" s="660">
        <f>SUM(AH154,AH168,AH313)</f>
        <v>0</v>
      </c>
      <c r="AI426" s="777" t="e">
        <f>SUM(AH426/AE426*100)</f>
        <v>#DIV/0!</v>
      </c>
      <c r="AJ426" s="775">
        <f>SUM(AJ154,AJ313)</f>
        <v>0</v>
      </c>
      <c r="AK426" s="657"/>
      <c r="AL426" s="775">
        <f>SUM(AL154,AL313)</f>
        <v>0</v>
      </c>
      <c r="AM426" s="777" t="e">
        <f>SUM(AL426/AJ426*100)</f>
        <v>#DIV/0!</v>
      </c>
      <c r="AN426" s="861">
        <f>SUM(AN154,AN168,AN313)</f>
        <v>0</v>
      </c>
      <c r="AO426" s="326"/>
      <c r="AP426" s="861">
        <f>SUM(AP154,AP168,AP313)</f>
        <v>0</v>
      </c>
      <c r="AQ426" s="363" t="e">
        <f>SUM(AP426/AN426*100)</f>
        <v>#DIV/0!</v>
      </c>
      <c r="AR426" s="861">
        <f t="shared" si="102"/>
        <v>0</v>
      </c>
      <c r="AS426" s="861">
        <f t="shared" si="102"/>
        <v>0</v>
      </c>
      <c r="AT426" s="861">
        <f t="shared" si="102"/>
        <v>0</v>
      </c>
      <c r="AU426" s="862" t="e">
        <f>SUM(AT426/AR426*100)</f>
        <v>#DIV/0!</v>
      </c>
      <c r="AV426" s="864">
        <f>SUM(AV154,AV313)</f>
        <v>365.87432000000001</v>
      </c>
      <c r="AW426" s="864">
        <f>SUM(AW154,AW313)</f>
        <v>0</v>
      </c>
      <c r="AX426" s="363">
        <f>SUM(AW426/AV426*100)</f>
        <v>0</v>
      </c>
      <c r="AY426" s="1209"/>
    </row>
    <row r="427" spans="1:51" ht="20.25" customHeight="1">
      <c r="A427" s="1214"/>
      <c r="B427" s="1215"/>
      <c r="C427" s="1216"/>
      <c r="D427" s="206" t="s">
        <v>252</v>
      </c>
      <c r="E427" s="816"/>
      <c r="F427" s="817">
        <f>SUM(F419,F426)</f>
        <v>14905.059160000001</v>
      </c>
      <c r="G427" s="818" t="s">
        <v>393</v>
      </c>
      <c r="H427" s="819"/>
      <c r="I427" s="434"/>
      <c r="J427" s="473"/>
      <c r="K427" s="434"/>
      <c r="L427" s="434"/>
      <c r="M427" s="473"/>
      <c r="N427" s="434"/>
      <c r="O427" s="434"/>
      <c r="P427" s="473"/>
      <c r="Q427" s="515"/>
      <c r="R427" s="515"/>
      <c r="S427" s="545"/>
      <c r="T427" s="515"/>
      <c r="U427" s="515"/>
      <c r="V427" s="545"/>
      <c r="W427" s="515"/>
      <c r="X427" s="515"/>
      <c r="Y427" s="545"/>
      <c r="Z427" s="656"/>
      <c r="AA427" s="657"/>
      <c r="AB427" s="658"/>
      <c r="AC427" s="656"/>
      <c r="AD427" s="665"/>
      <c r="AE427" s="656"/>
      <c r="AF427" s="657"/>
      <c r="AG427" s="658"/>
      <c r="AH427" s="656"/>
      <c r="AI427" s="665"/>
      <c r="AJ427" s="656"/>
      <c r="AK427" s="657"/>
      <c r="AL427" s="656"/>
      <c r="AM427" s="665"/>
      <c r="AN427" s="364"/>
      <c r="AO427" s="326"/>
      <c r="AP427" s="364"/>
      <c r="AQ427" s="365"/>
      <c r="AR427" s="364"/>
      <c r="AS427" s="326"/>
      <c r="AT427" s="364"/>
      <c r="AU427" s="365"/>
      <c r="AV427" s="364"/>
      <c r="AW427" s="364"/>
      <c r="AX427" s="365"/>
      <c r="AY427" s="1209"/>
    </row>
    <row r="428" spans="1:51" ht="31.2">
      <c r="A428" s="1217"/>
      <c r="B428" s="1218"/>
      <c r="C428" s="1219"/>
      <c r="D428" s="208" t="s">
        <v>7</v>
      </c>
      <c r="E428" s="820">
        <f>SUM(E415,E422)</f>
        <v>30421.013479999994</v>
      </c>
      <c r="F428" s="820">
        <f>SUM(F415,F422)</f>
        <v>24604.018530000001</v>
      </c>
      <c r="G428" s="821">
        <f>SUM(E428-F428)</f>
        <v>5816.994949999993</v>
      </c>
      <c r="H428" s="822"/>
      <c r="I428" s="428"/>
      <c r="J428" s="474"/>
      <c r="K428" s="428"/>
      <c r="L428" s="428"/>
      <c r="M428" s="474"/>
      <c r="N428" s="428"/>
      <c r="O428" s="428"/>
      <c r="P428" s="474"/>
      <c r="Q428" s="513"/>
      <c r="R428" s="513"/>
      <c r="S428" s="546"/>
      <c r="T428" s="513"/>
      <c r="U428" s="513"/>
      <c r="V428" s="546"/>
      <c r="W428" s="513"/>
      <c r="X428" s="513"/>
      <c r="Y428" s="546"/>
      <c r="Z428" s="661"/>
      <c r="AA428" s="727"/>
      <c r="AB428" s="727"/>
      <c r="AC428" s="661"/>
      <c r="AD428" s="662"/>
      <c r="AE428" s="661"/>
      <c r="AF428" s="727"/>
      <c r="AG428" s="727"/>
      <c r="AH428" s="661"/>
      <c r="AI428" s="662"/>
      <c r="AJ428" s="661"/>
      <c r="AK428" s="727"/>
      <c r="AL428" s="661"/>
      <c r="AM428" s="662"/>
      <c r="AN428" s="326"/>
      <c r="AO428" s="326"/>
      <c r="AP428" s="326"/>
      <c r="AQ428" s="366"/>
      <c r="AR428" s="326"/>
      <c r="AS428" s="326"/>
      <c r="AT428" s="326"/>
      <c r="AU428" s="366"/>
      <c r="AV428" s="326"/>
      <c r="AW428" s="326"/>
      <c r="AX428" s="366"/>
      <c r="AY428" s="1210"/>
    </row>
    <row r="429" spans="1:51" ht="21" customHeight="1">
      <c r="A429" s="1256" t="s">
        <v>408</v>
      </c>
      <c r="B429" s="1256"/>
      <c r="C429" s="1256"/>
      <c r="D429" s="223" t="s">
        <v>5</v>
      </c>
      <c r="E429" s="298">
        <f>SUM(H429,K429,N429,Q429,T429,W429,Z429,AE429,AJ429,AN429,AR429,AV429)</f>
        <v>0</v>
      </c>
      <c r="F429" s="270">
        <f>SUM(I429,L429,O429,R429,U429,X429,AC429,AH429,AL429,AP429,AT429,AW429)</f>
        <v>0</v>
      </c>
      <c r="G429" s="276" t="e">
        <f>SUM(F429/E429*100)</f>
        <v>#DIV/0!</v>
      </c>
      <c r="H429" s="459">
        <f>SUM(H330)</f>
        <v>0</v>
      </c>
      <c r="I429" s="459">
        <f>SUM(I330)</f>
        <v>0</v>
      </c>
      <c r="J429" s="306" t="e">
        <f>SUM(I429/H429*100)</f>
        <v>#DIV/0!</v>
      </c>
      <c r="K429" s="459">
        <f>SUM(K330)</f>
        <v>0</v>
      </c>
      <c r="L429" s="459">
        <f>SUM(L330)</f>
        <v>0</v>
      </c>
      <c r="M429" s="306" t="e">
        <f>SUM(L429/K429*100)</f>
        <v>#DIV/0!</v>
      </c>
      <c r="N429" s="459">
        <f>SUM(N330)</f>
        <v>0</v>
      </c>
      <c r="O429" s="459">
        <f>SUM(O330)</f>
        <v>0</v>
      </c>
      <c r="P429" s="306" t="e">
        <f>SUM(O429/N429*100)</f>
        <v>#DIV/0!</v>
      </c>
      <c r="Q429" s="529">
        <f>SUM(Q330)</f>
        <v>0</v>
      </c>
      <c r="R429" s="529">
        <f>SUM(R330)</f>
        <v>0</v>
      </c>
      <c r="S429" s="308" t="e">
        <f>SUM(R429/Q429*100)</f>
        <v>#DIV/0!</v>
      </c>
      <c r="T429" s="529">
        <f>SUM(T330)</f>
        <v>0</v>
      </c>
      <c r="U429" s="529">
        <f>SUM(U330)</f>
        <v>0</v>
      </c>
      <c r="V429" s="308" t="e">
        <f>SUM(U429/T429*100)</f>
        <v>#DIV/0!</v>
      </c>
      <c r="W429" s="529">
        <f>SUM(W330)</f>
        <v>0</v>
      </c>
      <c r="X429" s="529">
        <f>SUM(X330)</f>
        <v>0</v>
      </c>
      <c r="Y429" s="308" t="e">
        <f>SUM(X429/W429*100)</f>
        <v>#DIV/0!</v>
      </c>
      <c r="Z429" s="737">
        <f>SUM(Z330)</f>
        <v>0</v>
      </c>
      <c r="AA429" s="737">
        <f t="shared" ref="AA429:AC429" si="103">SUM(AA330)</f>
        <v>0</v>
      </c>
      <c r="AB429" s="737">
        <f t="shared" si="103"/>
        <v>0</v>
      </c>
      <c r="AC429" s="737">
        <f t="shared" si="103"/>
        <v>0</v>
      </c>
      <c r="AD429" s="777" t="e">
        <f>SUM(AC429/Z429*100)</f>
        <v>#DIV/0!</v>
      </c>
      <c r="AE429" s="737">
        <f>SUM(AE330)</f>
        <v>0</v>
      </c>
      <c r="AF429" s="725"/>
      <c r="AG429" s="725"/>
      <c r="AH429" s="737">
        <f>SUM(AH330)</f>
        <v>0</v>
      </c>
      <c r="AI429" s="777" t="e">
        <f>SUM(AH429/AE429*100)</f>
        <v>#DIV/0!</v>
      </c>
      <c r="AJ429" s="737">
        <f>SUM(AJ330)</f>
        <v>0</v>
      </c>
      <c r="AK429" s="725"/>
      <c r="AL429" s="737">
        <f>SUM(AL330)</f>
        <v>0</v>
      </c>
      <c r="AM429" s="777" t="e">
        <f>SUM(AL429/AJ429*100)</f>
        <v>#DIV/0!</v>
      </c>
      <c r="AN429" s="350">
        <f>SUM(AN330)</f>
        <v>0</v>
      </c>
      <c r="AO429" s="325"/>
      <c r="AP429" s="350">
        <f>SUM(AP330)</f>
        <v>0</v>
      </c>
      <c r="AQ429" s="325" t="e">
        <f>SUM(AP429/AN429*100)</f>
        <v>#DIV/0!</v>
      </c>
      <c r="AR429" s="350">
        <f>SUM(AR330)</f>
        <v>0</v>
      </c>
      <c r="AS429" s="325"/>
      <c r="AT429" s="350">
        <f>SUM(AT330)</f>
        <v>0</v>
      </c>
      <c r="AU429" s="325" t="e">
        <f>SUM(AT429/AR429*100)</f>
        <v>#DIV/0!</v>
      </c>
      <c r="AV429" s="350">
        <f>SUM(AV330)</f>
        <v>0</v>
      </c>
      <c r="AW429" s="350">
        <f>SUM(AW330)</f>
        <v>0</v>
      </c>
      <c r="AX429" s="570" t="e">
        <f>SUM(AW429/AV429*100)</f>
        <v>#DIV/0!</v>
      </c>
      <c r="AY429" s="1208"/>
    </row>
    <row r="430" spans="1:51" ht="23.25" customHeight="1">
      <c r="A430" s="1256"/>
      <c r="B430" s="1256"/>
      <c r="C430" s="1256"/>
      <c r="D430" s="203" t="s">
        <v>1</v>
      </c>
      <c r="E430" s="298"/>
      <c r="F430" s="270"/>
      <c r="G430" s="276"/>
      <c r="H430" s="459"/>
      <c r="I430" s="459"/>
      <c r="J430" s="306"/>
      <c r="K430" s="459"/>
      <c r="L430" s="459"/>
      <c r="M430" s="306"/>
      <c r="N430" s="459"/>
      <c r="O430" s="459"/>
      <c r="P430" s="306"/>
      <c r="Q430" s="529"/>
      <c r="R430" s="529"/>
      <c r="S430" s="308"/>
      <c r="T430" s="529"/>
      <c r="U430" s="529"/>
      <c r="V430" s="308"/>
      <c r="W430" s="529"/>
      <c r="X430" s="529"/>
      <c r="Y430" s="308"/>
      <c r="Z430" s="737"/>
      <c r="AA430" s="727"/>
      <c r="AB430" s="727"/>
      <c r="AC430" s="737"/>
      <c r="AD430" s="777"/>
      <c r="AE430" s="737"/>
      <c r="AF430" s="727"/>
      <c r="AG430" s="727"/>
      <c r="AH430" s="737"/>
      <c r="AI430" s="777"/>
      <c r="AJ430" s="737"/>
      <c r="AK430" s="727"/>
      <c r="AL430" s="737"/>
      <c r="AM430" s="777"/>
      <c r="AN430" s="350"/>
      <c r="AO430" s="326"/>
      <c r="AP430" s="350"/>
      <c r="AQ430" s="325"/>
      <c r="AR430" s="350"/>
      <c r="AS430" s="326"/>
      <c r="AT430" s="350"/>
      <c r="AU430" s="325"/>
      <c r="AV430" s="350"/>
      <c r="AW430" s="350"/>
      <c r="AX430" s="570"/>
      <c r="AY430" s="1209"/>
    </row>
    <row r="431" spans="1:51" ht="31.2">
      <c r="A431" s="1256"/>
      <c r="B431" s="1256"/>
      <c r="C431" s="1256"/>
      <c r="D431" s="205" t="s">
        <v>357</v>
      </c>
      <c r="E431" s="298"/>
      <c r="F431" s="270"/>
      <c r="G431" s="276"/>
      <c r="H431" s="459"/>
      <c r="I431" s="459"/>
      <c r="J431" s="306"/>
      <c r="K431" s="459"/>
      <c r="L431" s="459"/>
      <c r="M431" s="306"/>
      <c r="N431" s="459"/>
      <c r="O431" s="459"/>
      <c r="P431" s="306"/>
      <c r="Q431" s="529"/>
      <c r="R431" s="529"/>
      <c r="S431" s="308"/>
      <c r="T431" s="529"/>
      <c r="U431" s="529"/>
      <c r="V431" s="308"/>
      <c r="W431" s="529"/>
      <c r="X431" s="529"/>
      <c r="Y431" s="308"/>
      <c r="Z431" s="737"/>
      <c r="AA431" s="728"/>
      <c r="AB431" s="728"/>
      <c r="AC431" s="737"/>
      <c r="AD431" s="777"/>
      <c r="AE431" s="737"/>
      <c r="AF431" s="728"/>
      <c r="AG431" s="728"/>
      <c r="AH431" s="737"/>
      <c r="AI431" s="777"/>
      <c r="AJ431" s="737"/>
      <c r="AK431" s="728"/>
      <c r="AL431" s="737"/>
      <c r="AM431" s="777"/>
      <c r="AN431" s="350"/>
      <c r="AO431" s="326"/>
      <c r="AP431" s="350"/>
      <c r="AQ431" s="325"/>
      <c r="AR431" s="350"/>
      <c r="AS431" s="326"/>
      <c r="AT431" s="350"/>
      <c r="AU431" s="325"/>
      <c r="AV431" s="350"/>
      <c r="AW431" s="350"/>
      <c r="AX431" s="570"/>
      <c r="AY431" s="1209"/>
    </row>
    <row r="432" spans="1:51" ht="24.75" customHeight="1">
      <c r="A432" s="1256"/>
      <c r="B432" s="1256"/>
      <c r="C432" s="1256"/>
      <c r="D432" s="206" t="s">
        <v>251</v>
      </c>
      <c r="E432" s="298">
        <f>SUM(H432,K432,N432,Q432,T432,W432,Z432,AE432,AJ432,AN432,AR432,AV432)</f>
        <v>0</v>
      </c>
      <c r="F432" s="270">
        <f>SUM(I432,L432,O432,R432,U432,X432,AC432,AH432,AL432,AP432,AT432,AW432)</f>
        <v>0</v>
      </c>
      <c r="G432" s="276" t="e">
        <f>SUM(F432/E432*100)</f>
        <v>#DIV/0!</v>
      </c>
      <c r="H432" s="459">
        <f t="shared" ref="H432:H433" si="104">SUM(H333)</f>
        <v>0</v>
      </c>
      <c r="I432" s="459">
        <f t="shared" ref="I432:I433" si="105">SUM(I333)</f>
        <v>0</v>
      </c>
      <c r="J432" s="306" t="e">
        <f>SUM(I432/H432*100)</f>
        <v>#DIV/0!</v>
      </c>
      <c r="K432" s="459">
        <f t="shared" ref="K432:L433" si="106">SUM(K333)</f>
        <v>0</v>
      </c>
      <c r="L432" s="459">
        <f t="shared" si="106"/>
        <v>0</v>
      </c>
      <c r="M432" s="306" t="e">
        <f>SUM(L432/K432*100)</f>
        <v>#DIV/0!</v>
      </c>
      <c r="N432" s="459">
        <f t="shared" ref="N432:O433" si="107">SUM(N333)</f>
        <v>0</v>
      </c>
      <c r="O432" s="459">
        <f t="shared" si="107"/>
        <v>0</v>
      </c>
      <c r="P432" s="306" t="e">
        <f>SUM(O432/N432*100)</f>
        <v>#DIV/0!</v>
      </c>
      <c r="Q432" s="529">
        <f t="shared" ref="Q432:Q433" si="108">SUM(Q333)</f>
        <v>0</v>
      </c>
      <c r="R432" s="529">
        <f t="shared" ref="R432:R433" si="109">SUM(R333)</f>
        <v>0</v>
      </c>
      <c r="S432" s="308" t="e">
        <f>SUM(R432/Q432*100)</f>
        <v>#DIV/0!</v>
      </c>
      <c r="T432" s="529">
        <f t="shared" ref="T432:U433" si="110">SUM(T333)</f>
        <v>0</v>
      </c>
      <c r="U432" s="529">
        <f t="shared" si="110"/>
        <v>0</v>
      </c>
      <c r="V432" s="308" t="e">
        <f>SUM(U432/T432*100)</f>
        <v>#DIV/0!</v>
      </c>
      <c r="W432" s="529">
        <f t="shared" ref="W432:X433" si="111">SUM(W333)</f>
        <v>0</v>
      </c>
      <c r="X432" s="529">
        <f t="shared" si="111"/>
        <v>0</v>
      </c>
      <c r="Y432" s="308" t="e">
        <f>SUM(X432/W432*100)</f>
        <v>#DIV/0!</v>
      </c>
      <c r="Z432" s="737">
        <f t="shared" ref="Z432:Z433" si="112">SUM(Z333)</f>
        <v>0</v>
      </c>
      <c r="AA432" s="653"/>
      <c r="AB432" s="654"/>
      <c r="AC432" s="737">
        <f t="shared" ref="AC432" si="113">SUM(AC333)</f>
        <v>0</v>
      </c>
      <c r="AD432" s="777" t="e">
        <f>SUM(AC432/Z432*100)</f>
        <v>#DIV/0!</v>
      </c>
      <c r="AE432" s="737">
        <f t="shared" ref="AE432:AE433" si="114">SUM(AE333)</f>
        <v>0</v>
      </c>
      <c r="AF432" s="653"/>
      <c r="AG432" s="654"/>
      <c r="AH432" s="737">
        <f t="shared" ref="AH432:AH433" si="115">SUM(AH333)</f>
        <v>0</v>
      </c>
      <c r="AI432" s="777" t="e">
        <f>SUM(AH432/AE432*100)</f>
        <v>#DIV/0!</v>
      </c>
      <c r="AJ432" s="737">
        <f t="shared" ref="AJ432:AJ433" si="116">SUM(AJ333)</f>
        <v>0</v>
      </c>
      <c r="AK432" s="653"/>
      <c r="AL432" s="737">
        <f t="shared" ref="AL432:AL433" si="117">SUM(AL333)</f>
        <v>0</v>
      </c>
      <c r="AM432" s="777" t="e">
        <f>SUM(AL432/AJ432*100)</f>
        <v>#DIV/0!</v>
      </c>
      <c r="AN432" s="350">
        <f t="shared" ref="AN432:AN433" si="118">SUM(AN333)</f>
        <v>0</v>
      </c>
      <c r="AO432" s="326"/>
      <c r="AP432" s="350">
        <f t="shared" ref="AP432:AP433" si="119">SUM(AP333)</f>
        <v>0</v>
      </c>
      <c r="AQ432" s="325" t="e">
        <f>SUM(AP432/AN432*100)</f>
        <v>#DIV/0!</v>
      </c>
      <c r="AR432" s="350">
        <f t="shared" ref="AR432:AR433" si="120">SUM(AR333)</f>
        <v>0</v>
      </c>
      <c r="AS432" s="326"/>
      <c r="AT432" s="350">
        <f t="shared" ref="AT432:AT433" si="121">SUM(AT333)</f>
        <v>0</v>
      </c>
      <c r="AU432" s="325" t="e">
        <f>SUM(AT432/AR432*100)</f>
        <v>#DIV/0!</v>
      </c>
      <c r="AV432" s="350">
        <f t="shared" ref="AV432:AW433" si="122">SUM(AV333)</f>
        <v>0</v>
      </c>
      <c r="AW432" s="350">
        <f t="shared" si="122"/>
        <v>0</v>
      </c>
      <c r="AX432" s="570" t="e">
        <f>SUM(AW432/AV432*100)</f>
        <v>#DIV/0!</v>
      </c>
      <c r="AY432" s="1209"/>
    </row>
    <row r="433" spans="1:51" ht="88.5" customHeight="1">
      <c r="A433" s="1256"/>
      <c r="B433" s="1256"/>
      <c r="C433" s="1256"/>
      <c r="D433" s="206" t="s">
        <v>259</v>
      </c>
      <c r="E433" s="298">
        <f>SUM(H433,K433,N433,Q433,T433,W433,Z433,AE433,AJ433,AN433,AR433,AV433)</f>
        <v>0</v>
      </c>
      <c r="F433" s="270">
        <f>SUM(I433,L433,O433,R433,U433,X433,AA433,AF433,AK433,AO433,AS433,AW433)</f>
        <v>0</v>
      </c>
      <c r="G433" s="276" t="e">
        <f>SUM(F433/E433*100)</f>
        <v>#DIV/0!</v>
      </c>
      <c r="H433" s="459">
        <f t="shared" si="104"/>
        <v>0</v>
      </c>
      <c r="I433" s="459">
        <f t="shared" si="105"/>
        <v>0</v>
      </c>
      <c r="J433" s="306" t="e">
        <f>SUM(I433/H433*100)</f>
        <v>#DIV/0!</v>
      </c>
      <c r="K433" s="459">
        <f t="shared" si="106"/>
        <v>0</v>
      </c>
      <c r="L433" s="459">
        <f t="shared" si="106"/>
        <v>0</v>
      </c>
      <c r="M433" s="306" t="e">
        <f>SUM(L433/K433*100)</f>
        <v>#DIV/0!</v>
      </c>
      <c r="N433" s="459">
        <f t="shared" si="107"/>
        <v>0</v>
      </c>
      <c r="O433" s="459">
        <f t="shared" si="107"/>
        <v>0</v>
      </c>
      <c r="P433" s="306" t="e">
        <f>SUM(O433/N433*100)</f>
        <v>#DIV/0!</v>
      </c>
      <c r="Q433" s="529">
        <f t="shared" si="108"/>
        <v>0</v>
      </c>
      <c r="R433" s="529">
        <f t="shared" si="109"/>
        <v>0</v>
      </c>
      <c r="S433" s="308" t="e">
        <f>SUM(R433/Q433*100)</f>
        <v>#DIV/0!</v>
      </c>
      <c r="T433" s="529">
        <f t="shared" si="110"/>
        <v>0</v>
      </c>
      <c r="U433" s="529">
        <f t="shared" si="110"/>
        <v>0</v>
      </c>
      <c r="V433" s="308" t="e">
        <f>SUM(U433/T433*100)</f>
        <v>#DIV/0!</v>
      </c>
      <c r="W433" s="529">
        <f t="shared" si="111"/>
        <v>0</v>
      </c>
      <c r="X433" s="529">
        <f t="shared" si="111"/>
        <v>0</v>
      </c>
      <c r="Y433" s="308" t="e">
        <f>SUM(X433/W433*100)</f>
        <v>#DIV/0!</v>
      </c>
      <c r="Z433" s="737">
        <f t="shared" si="112"/>
        <v>0</v>
      </c>
      <c r="AA433" s="657"/>
      <c r="AB433" s="658"/>
      <c r="AC433" s="737">
        <f t="shared" ref="AC433" si="123">SUM(AC334)</f>
        <v>0</v>
      </c>
      <c r="AD433" s="777" t="e">
        <f>SUM(AC433/Z433*100)</f>
        <v>#DIV/0!</v>
      </c>
      <c r="AE433" s="737">
        <f t="shared" si="114"/>
        <v>0</v>
      </c>
      <c r="AF433" s="657"/>
      <c r="AG433" s="658"/>
      <c r="AH433" s="737">
        <f t="shared" si="115"/>
        <v>0</v>
      </c>
      <c r="AI433" s="777" t="e">
        <f>SUM(AH433/AE433*100)</f>
        <v>#DIV/0!</v>
      </c>
      <c r="AJ433" s="737">
        <f t="shared" si="116"/>
        <v>0</v>
      </c>
      <c r="AK433" s="657"/>
      <c r="AL433" s="737">
        <f t="shared" si="117"/>
        <v>0</v>
      </c>
      <c r="AM433" s="777" t="e">
        <f>SUM(AL433/AJ433*100)</f>
        <v>#DIV/0!</v>
      </c>
      <c r="AN433" s="350">
        <f t="shared" si="118"/>
        <v>0</v>
      </c>
      <c r="AO433" s="326"/>
      <c r="AP433" s="350">
        <f t="shared" si="119"/>
        <v>0</v>
      </c>
      <c r="AQ433" s="325" t="e">
        <f>SUM(AP433/AN433*100)</f>
        <v>#DIV/0!</v>
      </c>
      <c r="AR433" s="350">
        <f t="shared" si="120"/>
        <v>0</v>
      </c>
      <c r="AS433" s="326"/>
      <c r="AT433" s="350">
        <f t="shared" si="121"/>
        <v>0</v>
      </c>
      <c r="AU433" s="325" t="e">
        <f>SUM(AT433/AR433*100)</f>
        <v>#DIV/0!</v>
      </c>
      <c r="AV433" s="350">
        <f t="shared" si="122"/>
        <v>0</v>
      </c>
      <c r="AW433" s="350">
        <f t="shared" si="122"/>
        <v>0</v>
      </c>
      <c r="AX433" s="570" t="e">
        <f>SUM(AW433/AV433*100)</f>
        <v>#DIV/0!</v>
      </c>
      <c r="AY433" s="1209"/>
    </row>
    <row r="434" spans="1:51" ht="24.75" customHeight="1">
      <c r="A434" s="1256"/>
      <c r="B434" s="1256"/>
      <c r="C434" s="1256"/>
      <c r="D434" s="206" t="s">
        <v>252</v>
      </c>
      <c r="E434" s="236"/>
      <c r="F434" s="236"/>
      <c r="G434" s="235"/>
      <c r="H434" s="434"/>
      <c r="I434" s="434"/>
      <c r="J434" s="473"/>
      <c r="K434" s="434"/>
      <c r="L434" s="434"/>
      <c r="M434" s="473"/>
      <c r="N434" s="434"/>
      <c r="O434" s="434"/>
      <c r="P434" s="473"/>
      <c r="Q434" s="515"/>
      <c r="R434" s="515"/>
      <c r="S434" s="545"/>
      <c r="T434" s="515"/>
      <c r="U434" s="515"/>
      <c r="V434" s="545"/>
      <c r="W434" s="515"/>
      <c r="X434" s="515"/>
      <c r="Y434" s="545"/>
      <c r="Z434" s="656"/>
      <c r="AA434" s="657"/>
      <c r="AB434" s="658"/>
      <c r="AC434" s="656"/>
      <c r="AD434" s="665"/>
      <c r="AE434" s="656"/>
      <c r="AF434" s="657"/>
      <c r="AG434" s="658"/>
      <c r="AH434" s="656"/>
      <c r="AI434" s="665"/>
      <c r="AJ434" s="656"/>
      <c r="AK434" s="657"/>
      <c r="AL434" s="656"/>
      <c r="AM434" s="665"/>
      <c r="AN434" s="364"/>
      <c r="AO434" s="326"/>
      <c r="AP434" s="364"/>
      <c r="AQ434" s="365"/>
      <c r="AR434" s="364"/>
      <c r="AS434" s="326"/>
      <c r="AT434" s="364"/>
      <c r="AU434" s="365"/>
      <c r="AV434" s="364"/>
      <c r="AW434" s="364"/>
      <c r="AX434" s="365"/>
      <c r="AY434" s="1209"/>
    </row>
    <row r="435" spans="1:51" ht="31.8" thickBot="1">
      <c r="A435" s="1256"/>
      <c r="B435" s="1256"/>
      <c r="C435" s="1256"/>
      <c r="D435" s="208" t="s">
        <v>7</v>
      </c>
      <c r="E435" s="233"/>
      <c r="F435" s="233"/>
      <c r="G435" s="251"/>
      <c r="H435" s="428"/>
      <c r="I435" s="428"/>
      <c r="J435" s="474"/>
      <c r="K435" s="428"/>
      <c r="L435" s="428"/>
      <c r="M435" s="474"/>
      <c r="N435" s="428"/>
      <c r="O435" s="428"/>
      <c r="P435" s="474"/>
      <c r="Q435" s="513"/>
      <c r="R435" s="513"/>
      <c r="S435" s="546"/>
      <c r="T435" s="513"/>
      <c r="U435" s="513"/>
      <c r="V435" s="546"/>
      <c r="W435" s="513"/>
      <c r="X435" s="513"/>
      <c r="Y435" s="546"/>
      <c r="Z435" s="661"/>
      <c r="AA435" s="727"/>
      <c r="AB435" s="651"/>
      <c r="AC435" s="661"/>
      <c r="AD435" s="661"/>
      <c r="AE435" s="661"/>
      <c r="AF435" s="661"/>
      <c r="AG435" s="661"/>
      <c r="AH435" s="661"/>
      <c r="AI435" s="661"/>
      <c r="AJ435" s="661"/>
      <c r="AK435" s="661"/>
      <c r="AL435" s="661"/>
      <c r="AM435" s="661"/>
      <c r="AN435" s="326"/>
      <c r="AO435" s="326"/>
      <c r="AP435" s="326"/>
      <c r="AQ435" s="326"/>
      <c r="AR435" s="326"/>
      <c r="AS435" s="326"/>
      <c r="AT435" s="326"/>
      <c r="AU435" s="326"/>
      <c r="AV435" s="326"/>
      <c r="AW435" s="326"/>
      <c r="AX435" s="326"/>
      <c r="AY435" s="1245"/>
    </row>
    <row r="436" spans="1:51" ht="21" customHeight="1">
      <c r="A436" s="1220" t="s">
        <v>409</v>
      </c>
      <c r="B436" s="1221"/>
      <c r="C436" s="1222"/>
      <c r="D436" s="223" t="s">
        <v>5</v>
      </c>
      <c r="E436" s="298">
        <f>SUM(H436,K436,N436,Q436,T436,W436,Z436,AE436,AJ436,AN436,AR436,AV436)</f>
        <v>0</v>
      </c>
      <c r="F436" s="270">
        <f>SUM(I436,L436,O436,R436,U436,X436,AC436,AH436,AL436,AP436,AT436,AW436)</f>
        <v>0</v>
      </c>
      <c r="G436" s="276" t="e">
        <f>SUM(F436/E436*100)</f>
        <v>#DIV/0!</v>
      </c>
      <c r="H436" s="458">
        <f>SUM(H351)</f>
        <v>0</v>
      </c>
      <c r="I436" s="458">
        <f>SUM(I351)</f>
        <v>0</v>
      </c>
      <c r="J436" s="472" t="e">
        <f>SUM(I436/H436*100)</f>
        <v>#DIV/0!</v>
      </c>
      <c r="K436" s="458">
        <f>SUM(K351)</f>
        <v>0</v>
      </c>
      <c r="L436" s="458">
        <f>SUM(L351)</f>
        <v>0</v>
      </c>
      <c r="M436" s="472" t="e">
        <f>SUM(L436/K436*100)</f>
        <v>#DIV/0!</v>
      </c>
      <c r="N436" s="458">
        <f>SUM(N351)</f>
        <v>0</v>
      </c>
      <c r="O436" s="458">
        <f>SUM(O351)</f>
        <v>0</v>
      </c>
      <c r="P436" s="472" t="e">
        <f>SUM(O436/N436*100)</f>
        <v>#DIV/0!</v>
      </c>
      <c r="Q436" s="541">
        <f>SUM(Q351)</f>
        <v>0</v>
      </c>
      <c r="R436" s="541">
        <f>SUM(R351)</f>
        <v>0</v>
      </c>
      <c r="S436" s="544" t="e">
        <f>SUM(R436/Q436*100)</f>
        <v>#DIV/0!</v>
      </c>
      <c r="T436" s="541">
        <f>SUM(T351)</f>
        <v>0</v>
      </c>
      <c r="U436" s="541">
        <f>SUM(U351)</f>
        <v>0</v>
      </c>
      <c r="V436" s="544" t="e">
        <f>SUM(U436/T436*100)</f>
        <v>#DIV/0!</v>
      </c>
      <c r="W436" s="541">
        <f>SUM(W351)</f>
        <v>0</v>
      </c>
      <c r="X436" s="541">
        <f>SUM(X351)</f>
        <v>0</v>
      </c>
      <c r="Y436" s="544" t="e">
        <f>SUM(X436/W436*100)</f>
        <v>#DIV/0!</v>
      </c>
      <c r="Z436" s="775">
        <f>SUM(Z351)</f>
        <v>0</v>
      </c>
      <c r="AA436" s="775">
        <f t="shared" ref="AA436:AC436" si="124">SUM(AA351)</f>
        <v>0</v>
      </c>
      <c r="AB436" s="775">
        <f t="shared" si="124"/>
        <v>0</v>
      </c>
      <c r="AC436" s="775">
        <f t="shared" si="124"/>
        <v>0</v>
      </c>
      <c r="AD436" s="777" t="e">
        <f>SUM(AC436/Z436*100)</f>
        <v>#DIV/0!</v>
      </c>
      <c r="AE436" s="775">
        <f>SUM(AE351)</f>
        <v>0</v>
      </c>
      <c r="AF436" s="775">
        <f t="shared" ref="AF436:AH436" si="125">SUM(AF351)</f>
        <v>0</v>
      </c>
      <c r="AG436" s="775">
        <f t="shared" si="125"/>
        <v>0</v>
      </c>
      <c r="AH436" s="775">
        <f t="shared" si="125"/>
        <v>0</v>
      </c>
      <c r="AI436" s="777" t="e">
        <f>SUM(AH436/AE436*100)</f>
        <v>#DIV/0!</v>
      </c>
      <c r="AJ436" s="775">
        <f t="shared" ref="AJ436" si="126">SUM(AJ351)</f>
        <v>0</v>
      </c>
      <c r="AK436" s="778"/>
      <c r="AL436" s="775">
        <f t="shared" ref="AL436" si="127">SUM(AL351)</f>
        <v>0</v>
      </c>
      <c r="AM436" s="777" t="e">
        <f>SUM(AL436/AJ436*100)</f>
        <v>#DIV/0!</v>
      </c>
      <c r="AN436" s="328">
        <f>SUM(AN351)</f>
        <v>0</v>
      </c>
      <c r="AO436" s="325"/>
      <c r="AP436" s="328">
        <f>SUM(AP351)</f>
        <v>0</v>
      </c>
      <c r="AQ436" s="363" t="e">
        <f>SUM(AP436/AN436*100)</f>
        <v>#DIV/0!</v>
      </c>
      <c r="AR436" s="328">
        <f>SUM(AR351)</f>
        <v>0</v>
      </c>
      <c r="AS436" s="325"/>
      <c r="AT436" s="328">
        <f>SUM(AT351)</f>
        <v>0</v>
      </c>
      <c r="AU436" s="363" t="e">
        <f>SUM(AT436/AR436*100)</f>
        <v>#DIV/0!</v>
      </c>
      <c r="AV436" s="328">
        <f>SUM(AV351)</f>
        <v>0</v>
      </c>
      <c r="AW436" s="328">
        <f>SUM(AW351)</f>
        <v>0</v>
      </c>
      <c r="AX436" s="363" t="e">
        <f>SUM(AW436/AV436*100)</f>
        <v>#DIV/0!</v>
      </c>
      <c r="AY436" s="1208"/>
    </row>
    <row r="437" spans="1:51" ht="21.75" customHeight="1">
      <c r="A437" s="1223"/>
      <c r="B437" s="1224"/>
      <c r="C437" s="1225"/>
      <c r="D437" s="203" t="s">
        <v>1</v>
      </c>
      <c r="E437" s="298"/>
      <c r="F437" s="270"/>
      <c r="G437" s="276"/>
      <c r="H437" s="458"/>
      <c r="I437" s="458"/>
      <c r="J437" s="472"/>
      <c r="K437" s="458"/>
      <c r="L437" s="458"/>
      <c r="M437" s="472"/>
      <c r="N437" s="458"/>
      <c r="O437" s="458"/>
      <c r="P437" s="472"/>
      <c r="Q437" s="541"/>
      <c r="R437" s="541"/>
      <c r="S437" s="544"/>
      <c r="T437" s="541"/>
      <c r="U437" s="541"/>
      <c r="V437" s="544"/>
      <c r="W437" s="541"/>
      <c r="X437" s="541"/>
      <c r="Y437" s="544"/>
      <c r="Z437" s="775"/>
      <c r="AA437" s="727"/>
      <c r="AB437" s="727"/>
      <c r="AC437" s="775"/>
      <c r="AD437" s="777"/>
      <c r="AE437" s="775"/>
      <c r="AF437" s="727"/>
      <c r="AG437" s="727"/>
      <c r="AH437" s="775"/>
      <c r="AI437" s="777"/>
      <c r="AJ437" s="775"/>
      <c r="AK437" s="727"/>
      <c r="AL437" s="775"/>
      <c r="AM437" s="777"/>
      <c r="AN437" s="328"/>
      <c r="AO437" s="326"/>
      <c r="AP437" s="328"/>
      <c r="AQ437" s="363"/>
      <c r="AR437" s="328"/>
      <c r="AS437" s="326"/>
      <c r="AT437" s="328"/>
      <c r="AU437" s="363"/>
      <c r="AV437" s="328"/>
      <c r="AW437" s="328"/>
      <c r="AX437" s="363"/>
      <c r="AY437" s="1209"/>
    </row>
    <row r="438" spans="1:51" ht="31.2">
      <c r="A438" s="1223"/>
      <c r="B438" s="1224"/>
      <c r="C438" s="1225"/>
      <c r="D438" s="205" t="s">
        <v>357</v>
      </c>
      <c r="E438" s="298"/>
      <c r="F438" s="270"/>
      <c r="G438" s="276"/>
      <c r="H438" s="458"/>
      <c r="I438" s="458"/>
      <c r="J438" s="472"/>
      <c r="K438" s="458"/>
      <c r="L438" s="458"/>
      <c r="M438" s="472"/>
      <c r="N438" s="458"/>
      <c r="O438" s="458"/>
      <c r="P438" s="472"/>
      <c r="Q438" s="541"/>
      <c r="R438" s="541"/>
      <c r="S438" s="544"/>
      <c r="T438" s="541"/>
      <c r="U438" s="541"/>
      <c r="V438" s="544"/>
      <c r="W438" s="541"/>
      <c r="X438" s="541"/>
      <c r="Y438" s="544"/>
      <c r="Z438" s="775"/>
      <c r="AA438" s="728"/>
      <c r="AB438" s="728"/>
      <c r="AC438" s="775"/>
      <c r="AD438" s="777"/>
      <c r="AE438" s="775"/>
      <c r="AF438" s="728"/>
      <c r="AG438" s="728"/>
      <c r="AH438" s="775"/>
      <c r="AI438" s="777"/>
      <c r="AJ438" s="775"/>
      <c r="AK438" s="728"/>
      <c r="AL438" s="775"/>
      <c r="AM438" s="777"/>
      <c r="AN438" s="328"/>
      <c r="AO438" s="326"/>
      <c r="AP438" s="328"/>
      <c r="AQ438" s="363"/>
      <c r="AR438" s="328"/>
      <c r="AS438" s="326"/>
      <c r="AT438" s="328"/>
      <c r="AU438" s="363"/>
      <c r="AV438" s="328"/>
      <c r="AW438" s="328"/>
      <c r="AX438" s="363"/>
      <c r="AY438" s="1209"/>
    </row>
    <row r="439" spans="1:51" ht="24.75" customHeight="1">
      <c r="A439" s="1223"/>
      <c r="B439" s="1224"/>
      <c r="C439" s="1225"/>
      <c r="D439" s="206" t="s">
        <v>251</v>
      </c>
      <c r="E439" s="298">
        <f>SUM(H439,K439,N439,Q439,T439,W439,Z439,AE439,AJ439,AN439,AR439,AV439)</f>
        <v>0</v>
      </c>
      <c r="F439" s="270">
        <f>SUM(I439,L439,O439,R439,U439,X439,AC439,AH439,AL439,AP439,AT439,AW439)</f>
        <v>0</v>
      </c>
      <c r="G439" s="276" t="e">
        <f>SUM(F439/E439*100)</f>
        <v>#DIV/0!</v>
      </c>
      <c r="H439" s="458">
        <f t="shared" ref="H439:H440" si="128">SUM(H354)</f>
        <v>0</v>
      </c>
      <c r="I439" s="458">
        <f t="shared" ref="I439:I440" si="129">SUM(I354)</f>
        <v>0</v>
      </c>
      <c r="J439" s="472" t="e">
        <f>SUM(I439/H439*100)</f>
        <v>#DIV/0!</v>
      </c>
      <c r="K439" s="458">
        <f t="shared" ref="K439:L440" si="130">SUM(K354)</f>
        <v>0</v>
      </c>
      <c r="L439" s="458">
        <f t="shared" si="130"/>
        <v>0</v>
      </c>
      <c r="M439" s="472" t="e">
        <f>SUM(L439/K439*100)</f>
        <v>#DIV/0!</v>
      </c>
      <c r="N439" s="458">
        <f t="shared" ref="N439:O440" si="131">SUM(N354)</f>
        <v>0</v>
      </c>
      <c r="O439" s="458">
        <f t="shared" si="131"/>
        <v>0</v>
      </c>
      <c r="P439" s="472" t="e">
        <f>SUM(O439/N439*100)</f>
        <v>#DIV/0!</v>
      </c>
      <c r="Q439" s="541">
        <f t="shared" ref="Q439:Q440" si="132">SUM(Q354)</f>
        <v>0</v>
      </c>
      <c r="R439" s="541">
        <f t="shared" ref="R439:R440" si="133">SUM(R354)</f>
        <v>0</v>
      </c>
      <c r="S439" s="544" t="e">
        <f>SUM(R439/Q439*100)</f>
        <v>#DIV/0!</v>
      </c>
      <c r="T439" s="541">
        <f t="shared" ref="T439:U440" si="134">SUM(T354)</f>
        <v>0</v>
      </c>
      <c r="U439" s="541">
        <f t="shared" si="134"/>
        <v>0</v>
      </c>
      <c r="V439" s="544" t="e">
        <f>SUM(U439/T439*100)</f>
        <v>#DIV/0!</v>
      </c>
      <c r="W439" s="541">
        <f t="shared" ref="W439:X440" si="135">SUM(W354)</f>
        <v>0</v>
      </c>
      <c r="X439" s="541">
        <f t="shared" si="135"/>
        <v>0</v>
      </c>
      <c r="Y439" s="544" t="e">
        <f>SUM(X439/W439*100)</f>
        <v>#DIV/0!</v>
      </c>
      <c r="Z439" s="775">
        <f t="shared" ref="Z439:Z440" si="136">SUM(Z354)</f>
        <v>0</v>
      </c>
      <c r="AA439" s="653"/>
      <c r="AB439" s="654"/>
      <c r="AC439" s="775">
        <f t="shared" ref="AC439" si="137">SUM(AC354)</f>
        <v>0</v>
      </c>
      <c r="AD439" s="777" t="e">
        <f>SUM(AC439/Z439*100)</f>
        <v>#DIV/0!</v>
      </c>
      <c r="AE439" s="775">
        <f t="shared" ref="AE439:AE440" si="138">SUM(AE354)</f>
        <v>0</v>
      </c>
      <c r="AF439" s="653"/>
      <c r="AG439" s="654"/>
      <c r="AH439" s="775">
        <f t="shared" ref="AH439:AJ440" si="139">SUM(AH354)</f>
        <v>0</v>
      </c>
      <c r="AI439" s="777" t="e">
        <f>SUM(AH439/AE439*100)</f>
        <v>#DIV/0!</v>
      </c>
      <c r="AJ439" s="775">
        <f t="shared" si="139"/>
        <v>0</v>
      </c>
      <c r="AK439" s="653"/>
      <c r="AL439" s="775">
        <f t="shared" ref="AL439" si="140">SUM(AL354)</f>
        <v>0</v>
      </c>
      <c r="AM439" s="777" t="e">
        <f>SUM(AL439/AJ439*100)</f>
        <v>#DIV/0!</v>
      </c>
      <c r="AN439" s="328">
        <f t="shared" ref="AN439:AN440" si="141">SUM(AN354)</f>
        <v>0</v>
      </c>
      <c r="AO439" s="326"/>
      <c r="AP439" s="328">
        <f t="shared" ref="AP439:AP440" si="142">SUM(AP354)</f>
        <v>0</v>
      </c>
      <c r="AQ439" s="363" t="e">
        <f>SUM(AP439/AN439*100)</f>
        <v>#DIV/0!</v>
      </c>
      <c r="AR439" s="328">
        <f t="shared" ref="AR439:AR440" si="143">SUM(AR354)</f>
        <v>0</v>
      </c>
      <c r="AS439" s="326"/>
      <c r="AT439" s="328">
        <f t="shared" ref="AT439:AT440" si="144">SUM(AT354)</f>
        <v>0</v>
      </c>
      <c r="AU439" s="363" t="e">
        <f>SUM(AT439/AR439*100)</f>
        <v>#DIV/0!</v>
      </c>
      <c r="AV439" s="328">
        <f t="shared" ref="AV439:AW440" si="145">SUM(AV354)</f>
        <v>0</v>
      </c>
      <c r="AW439" s="328">
        <f t="shared" si="145"/>
        <v>0</v>
      </c>
      <c r="AX439" s="363" t="e">
        <f>SUM(AW439/AV439*100)</f>
        <v>#DIV/0!</v>
      </c>
      <c r="AY439" s="1209"/>
    </row>
    <row r="440" spans="1:51" ht="88.5" customHeight="1">
      <c r="A440" s="1223"/>
      <c r="B440" s="1224"/>
      <c r="C440" s="1225"/>
      <c r="D440" s="206" t="s">
        <v>259</v>
      </c>
      <c r="E440" s="298">
        <f>SUM(H440,K440,N440,Q440,T440,W440,Z440,AE440,AJ440,AN440,AR440,AV440)</f>
        <v>0</v>
      </c>
      <c r="F440" s="270">
        <f>SUM(I440,L440,O440,R440,U440,X440,AA440,AF440,AK440,AO440,AS440,AW440)</f>
        <v>0</v>
      </c>
      <c r="G440" s="276" t="e">
        <f>SUM(F440/E440*100)</f>
        <v>#DIV/0!</v>
      </c>
      <c r="H440" s="458">
        <f t="shared" si="128"/>
        <v>0</v>
      </c>
      <c r="I440" s="458">
        <f t="shared" si="129"/>
        <v>0</v>
      </c>
      <c r="J440" s="472" t="e">
        <f>SUM(I440/H440*100)</f>
        <v>#DIV/0!</v>
      </c>
      <c r="K440" s="458">
        <f t="shared" si="130"/>
        <v>0</v>
      </c>
      <c r="L440" s="458">
        <f t="shared" si="130"/>
        <v>0</v>
      </c>
      <c r="M440" s="472" t="e">
        <f>SUM(L440/K440*100)</f>
        <v>#DIV/0!</v>
      </c>
      <c r="N440" s="458">
        <f t="shared" si="131"/>
        <v>0</v>
      </c>
      <c r="O440" s="458">
        <f t="shared" si="131"/>
        <v>0</v>
      </c>
      <c r="P440" s="472" t="e">
        <f>SUM(O440/N440*100)</f>
        <v>#DIV/0!</v>
      </c>
      <c r="Q440" s="541">
        <f t="shared" si="132"/>
        <v>0</v>
      </c>
      <c r="R440" s="541">
        <f t="shared" si="133"/>
        <v>0</v>
      </c>
      <c r="S440" s="544" t="e">
        <f>SUM(R440/Q440*100)</f>
        <v>#DIV/0!</v>
      </c>
      <c r="T440" s="541">
        <f t="shared" si="134"/>
        <v>0</v>
      </c>
      <c r="U440" s="541">
        <f t="shared" si="134"/>
        <v>0</v>
      </c>
      <c r="V440" s="544" t="e">
        <f>SUM(U440/T440*100)</f>
        <v>#DIV/0!</v>
      </c>
      <c r="W440" s="541">
        <f t="shared" si="135"/>
        <v>0</v>
      </c>
      <c r="X440" s="541">
        <f t="shared" si="135"/>
        <v>0</v>
      </c>
      <c r="Y440" s="544" t="e">
        <f>SUM(X440/W440*100)</f>
        <v>#DIV/0!</v>
      </c>
      <c r="Z440" s="775">
        <f t="shared" si="136"/>
        <v>0</v>
      </c>
      <c r="AA440" s="657"/>
      <c r="AB440" s="658"/>
      <c r="AC440" s="775">
        <f t="shared" ref="AC440" si="146">SUM(AC355)</f>
        <v>0</v>
      </c>
      <c r="AD440" s="777" t="e">
        <f>SUM(AC440/Z440*100)</f>
        <v>#DIV/0!</v>
      </c>
      <c r="AE440" s="775">
        <f t="shared" si="138"/>
        <v>0</v>
      </c>
      <c r="AF440" s="657"/>
      <c r="AG440" s="658"/>
      <c r="AH440" s="775">
        <f t="shared" si="139"/>
        <v>0</v>
      </c>
      <c r="AI440" s="777" t="e">
        <f>SUM(AH440/AE440*100)</f>
        <v>#DIV/0!</v>
      </c>
      <c r="AJ440" s="775">
        <f t="shared" si="139"/>
        <v>0</v>
      </c>
      <c r="AK440" s="657"/>
      <c r="AL440" s="775">
        <f t="shared" ref="AL440" si="147">SUM(AL355)</f>
        <v>0</v>
      </c>
      <c r="AM440" s="777" t="e">
        <f>SUM(AL440/AJ440*100)</f>
        <v>#DIV/0!</v>
      </c>
      <c r="AN440" s="328">
        <f t="shared" si="141"/>
        <v>0</v>
      </c>
      <c r="AO440" s="326"/>
      <c r="AP440" s="328">
        <f t="shared" si="142"/>
        <v>0</v>
      </c>
      <c r="AQ440" s="363" t="e">
        <f>SUM(AP440/AN440*100)</f>
        <v>#DIV/0!</v>
      </c>
      <c r="AR440" s="328">
        <f t="shared" si="143"/>
        <v>0</v>
      </c>
      <c r="AS440" s="326"/>
      <c r="AT440" s="328">
        <f t="shared" si="144"/>
        <v>0</v>
      </c>
      <c r="AU440" s="363" t="e">
        <f>SUM(AT440/AR440*100)</f>
        <v>#DIV/0!</v>
      </c>
      <c r="AV440" s="328">
        <f t="shared" si="145"/>
        <v>0</v>
      </c>
      <c r="AW440" s="328">
        <f t="shared" si="145"/>
        <v>0</v>
      </c>
      <c r="AX440" s="363" t="e">
        <f>SUM(AW440/AV440*100)</f>
        <v>#DIV/0!</v>
      </c>
      <c r="AY440" s="1209"/>
    </row>
    <row r="441" spans="1:51" ht="24.75" customHeight="1">
      <c r="A441" s="1223"/>
      <c r="B441" s="1224"/>
      <c r="C441" s="1225"/>
      <c r="D441" s="206" t="s">
        <v>252</v>
      </c>
      <c r="E441" s="236"/>
      <c r="F441" s="236"/>
      <c r="G441" s="235"/>
      <c r="H441" s="434"/>
      <c r="I441" s="434"/>
      <c r="J441" s="473"/>
      <c r="K441" s="434"/>
      <c r="L441" s="434"/>
      <c r="M441" s="473"/>
      <c r="N441" s="434"/>
      <c r="O441" s="434"/>
      <c r="P441" s="473"/>
      <c r="Q441" s="515"/>
      <c r="R441" s="515"/>
      <c r="S441" s="545"/>
      <c r="T441" s="515"/>
      <c r="U441" s="515"/>
      <c r="V441" s="545"/>
      <c r="W441" s="515"/>
      <c r="X441" s="515"/>
      <c r="Y441" s="545"/>
      <c r="Z441" s="656"/>
      <c r="AA441" s="657"/>
      <c r="AB441" s="658"/>
      <c r="AC441" s="656"/>
      <c r="AD441" s="665"/>
      <c r="AE441" s="656"/>
      <c r="AF441" s="657"/>
      <c r="AG441" s="658"/>
      <c r="AH441" s="656"/>
      <c r="AI441" s="665"/>
      <c r="AJ441" s="656"/>
      <c r="AK441" s="657"/>
      <c r="AL441" s="656"/>
      <c r="AM441" s="665"/>
      <c r="AN441" s="364"/>
      <c r="AO441" s="326"/>
      <c r="AP441" s="364"/>
      <c r="AQ441" s="365"/>
      <c r="AR441" s="364"/>
      <c r="AS441" s="326"/>
      <c r="AT441" s="364"/>
      <c r="AU441" s="365"/>
      <c r="AV441" s="364"/>
      <c r="AW441" s="364"/>
      <c r="AX441" s="365"/>
      <c r="AY441" s="1209"/>
    </row>
    <row r="442" spans="1:51" ht="31.8" thickBot="1">
      <c r="A442" s="1226"/>
      <c r="B442" s="1227"/>
      <c r="C442" s="1228"/>
      <c r="D442" s="208" t="s">
        <v>7</v>
      </c>
      <c r="E442" s="233"/>
      <c r="F442" s="233"/>
      <c r="G442" s="251"/>
      <c r="H442" s="428"/>
      <c r="I442" s="428"/>
      <c r="J442" s="474"/>
      <c r="K442" s="428"/>
      <c r="L442" s="428"/>
      <c r="M442" s="474"/>
      <c r="N442" s="428"/>
      <c r="O442" s="428"/>
      <c r="P442" s="474"/>
      <c r="Q442" s="513"/>
      <c r="R442" s="513"/>
      <c r="S442" s="546"/>
      <c r="T442" s="513"/>
      <c r="U442" s="513"/>
      <c r="V442" s="546"/>
      <c r="W442" s="513"/>
      <c r="X442" s="513"/>
      <c r="Y442" s="546"/>
      <c r="Z442" s="661"/>
      <c r="AA442" s="727"/>
      <c r="AB442" s="651"/>
      <c r="AC442" s="661"/>
      <c r="AD442" s="661"/>
      <c r="AE442" s="661"/>
      <c r="AF442" s="661"/>
      <c r="AG442" s="661"/>
      <c r="AH442" s="661"/>
      <c r="AI442" s="661"/>
      <c r="AJ442" s="661"/>
      <c r="AK442" s="661"/>
      <c r="AL442" s="661"/>
      <c r="AM442" s="661"/>
      <c r="AN442" s="326"/>
      <c r="AO442" s="326"/>
      <c r="AP442" s="326"/>
      <c r="AQ442" s="326"/>
      <c r="AR442" s="326"/>
      <c r="AS442" s="326"/>
      <c r="AT442" s="326"/>
      <c r="AU442" s="326"/>
      <c r="AV442" s="326"/>
      <c r="AW442" s="326"/>
      <c r="AX442" s="326"/>
      <c r="AY442" s="1245"/>
    </row>
    <row r="443" spans="1:51" ht="21" customHeight="1">
      <c r="A443" s="1220" t="s">
        <v>435</v>
      </c>
      <c r="B443" s="1221"/>
      <c r="C443" s="1222"/>
      <c r="D443" s="223" t="s">
        <v>5</v>
      </c>
      <c r="E443" s="298">
        <f>SUM(H443,K443,N443,Q443,T443,W443,Z443,AE443,AJ443,AN443,AR443,AV443)</f>
        <v>0</v>
      </c>
      <c r="F443" s="270">
        <f>SUM(I443,L443,O443,R443,U443,X443,AC443,AH443,AL443,AP443,AT443,AW443)</f>
        <v>0</v>
      </c>
      <c r="G443" s="276" t="e">
        <f>SUM(F443/E443*100)</f>
        <v>#DIV/0!</v>
      </c>
      <c r="H443" s="858"/>
      <c r="I443" s="858"/>
      <c r="J443" s="859" t="e">
        <f>SUM(I443/H443*100)</f>
        <v>#DIV/0!</v>
      </c>
      <c r="K443" s="858"/>
      <c r="L443" s="858"/>
      <c r="M443" s="859" t="e">
        <f>SUM(L443/K443*100)</f>
        <v>#DIV/0!</v>
      </c>
      <c r="N443" s="858"/>
      <c r="O443" s="858"/>
      <c r="P443" s="859" t="e">
        <f>SUM(O443/N443*100)</f>
        <v>#DIV/0!</v>
      </c>
      <c r="Q443" s="529"/>
      <c r="R443" s="529"/>
      <c r="S443" s="308" t="e">
        <f>SUM(R443/Q443*100)</f>
        <v>#DIV/0!</v>
      </c>
      <c r="T443" s="529"/>
      <c r="U443" s="529"/>
      <c r="V443" s="308" t="e">
        <f>SUM(U443/T443*100)</f>
        <v>#DIV/0!</v>
      </c>
      <c r="W443" s="529"/>
      <c r="X443" s="529"/>
      <c r="Y443" s="308" t="e">
        <f>SUM(X443/W443*100)</f>
        <v>#DIV/0!</v>
      </c>
      <c r="Z443" s="737"/>
      <c r="AA443" s="725"/>
      <c r="AB443" s="725"/>
      <c r="AC443" s="737"/>
      <c r="AD443" s="777" t="e">
        <f>SUM(AC443/Z443*100)</f>
        <v>#DIV/0!</v>
      </c>
      <c r="AE443" s="737"/>
      <c r="AF443" s="778"/>
      <c r="AG443" s="778"/>
      <c r="AH443" s="737"/>
      <c r="AI443" s="777" t="e">
        <f>SUM(AH443/AE443*100)</f>
        <v>#DIV/0!</v>
      </c>
      <c r="AJ443" s="737"/>
      <c r="AK443" s="778"/>
      <c r="AL443" s="737"/>
      <c r="AM443" s="777" t="e">
        <f>SUM(AL443/AJ443*100)</f>
        <v>#DIV/0!</v>
      </c>
      <c r="AN443" s="355"/>
      <c r="AO443" s="367"/>
      <c r="AP443" s="355"/>
      <c r="AQ443" s="363" t="e">
        <f>SUM(AP443/AN443*100)</f>
        <v>#DIV/0!</v>
      </c>
      <c r="AR443" s="355"/>
      <c r="AS443" s="367"/>
      <c r="AT443" s="355"/>
      <c r="AU443" s="363" t="e">
        <f>SUM(AT443/AR443*100)</f>
        <v>#DIV/0!</v>
      </c>
      <c r="AV443" s="355"/>
      <c r="AW443" s="355"/>
      <c r="AX443" s="336" t="e">
        <f>SUM(AW443/AV443*100)</f>
        <v>#DIV/0!</v>
      </c>
      <c r="AY443" s="1208"/>
    </row>
    <row r="444" spans="1:51" ht="22.5" customHeight="1">
      <c r="A444" s="1223"/>
      <c r="B444" s="1224"/>
      <c r="C444" s="1225"/>
      <c r="D444" s="203" t="s">
        <v>1</v>
      </c>
      <c r="E444" s="298"/>
      <c r="F444" s="270"/>
      <c r="G444" s="276"/>
      <c r="H444" s="858"/>
      <c r="I444" s="858"/>
      <c r="J444" s="859"/>
      <c r="K444" s="858"/>
      <c r="L444" s="858"/>
      <c r="M444" s="859"/>
      <c r="N444" s="858"/>
      <c r="O444" s="858"/>
      <c r="P444" s="859"/>
      <c r="Q444" s="529"/>
      <c r="R444" s="529"/>
      <c r="S444" s="308"/>
      <c r="T444" s="529"/>
      <c r="U444" s="529"/>
      <c r="V444" s="308"/>
      <c r="W444" s="529"/>
      <c r="X444" s="529"/>
      <c r="Y444" s="308"/>
      <c r="Z444" s="737"/>
      <c r="AA444" s="727"/>
      <c r="AB444" s="727"/>
      <c r="AC444" s="737"/>
      <c r="AD444" s="777"/>
      <c r="AE444" s="737"/>
      <c r="AF444" s="727"/>
      <c r="AG444" s="727"/>
      <c r="AH444" s="737"/>
      <c r="AI444" s="777"/>
      <c r="AJ444" s="737"/>
      <c r="AK444" s="727"/>
      <c r="AL444" s="737"/>
      <c r="AM444" s="777"/>
      <c r="AN444" s="355"/>
      <c r="AO444" s="326"/>
      <c r="AP444" s="355"/>
      <c r="AQ444" s="363"/>
      <c r="AR444" s="355"/>
      <c r="AS444" s="326"/>
      <c r="AT444" s="355"/>
      <c r="AU444" s="363"/>
      <c r="AV444" s="355"/>
      <c r="AW444" s="355"/>
      <c r="AX444" s="336"/>
      <c r="AY444" s="1209"/>
    </row>
    <row r="445" spans="1:51" ht="31.2">
      <c r="A445" s="1223"/>
      <c r="B445" s="1224"/>
      <c r="C445" s="1225"/>
      <c r="D445" s="205" t="s">
        <v>357</v>
      </c>
      <c r="E445" s="298"/>
      <c r="F445" s="270"/>
      <c r="G445" s="276"/>
      <c r="H445" s="858"/>
      <c r="I445" s="858"/>
      <c r="J445" s="859"/>
      <c r="K445" s="858"/>
      <c r="L445" s="858"/>
      <c r="M445" s="859"/>
      <c r="N445" s="858"/>
      <c r="O445" s="858"/>
      <c r="P445" s="859"/>
      <c r="Q445" s="529"/>
      <c r="R445" s="529"/>
      <c r="S445" s="308"/>
      <c r="T445" s="529"/>
      <c r="U445" s="529"/>
      <c r="V445" s="308"/>
      <c r="W445" s="529"/>
      <c r="X445" s="529"/>
      <c r="Y445" s="308"/>
      <c r="Z445" s="737"/>
      <c r="AA445" s="728"/>
      <c r="AB445" s="728"/>
      <c r="AC445" s="737"/>
      <c r="AD445" s="777"/>
      <c r="AE445" s="737"/>
      <c r="AF445" s="728"/>
      <c r="AG445" s="728"/>
      <c r="AH445" s="737"/>
      <c r="AI445" s="777"/>
      <c r="AJ445" s="737"/>
      <c r="AK445" s="728"/>
      <c r="AL445" s="737"/>
      <c r="AM445" s="777"/>
      <c r="AN445" s="355"/>
      <c r="AO445" s="326"/>
      <c r="AP445" s="355"/>
      <c r="AQ445" s="363"/>
      <c r="AR445" s="355"/>
      <c r="AS445" s="326"/>
      <c r="AT445" s="355"/>
      <c r="AU445" s="363"/>
      <c r="AV445" s="355"/>
      <c r="AW445" s="355"/>
      <c r="AX445" s="336"/>
      <c r="AY445" s="1209"/>
    </row>
    <row r="446" spans="1:51" ht="24.75" customHeight="1">
      <c r="A446" s="1223"/>
      <c r="B446" s="1224"/>
      <c r="C446" s="1225"/>
      <c r="D446" s="206" t="s">
        <v>251</v>
      </c>
      <c r="E446" s="298">
        <f>SUM(H446,K446,N446,Q446,T446,W446,Z446,AE446,AJ446,AN446,AR446,AV446)</f>
        <v>0</v>
      </c>
      <c r="F446" s="270">
        <f>SUM(I446,L446,O446,R446,U446,X446,AC446,AH446,AL446,AP446,AT446,AW446)</f>
        <v>0</v>
      </c>
      <c r="G446" s="276" t="e">
        <f>SUM(F446/E446*100)</f>
        <v>#DIV/0!</v>
      </c>
      <c r="H446" s="858"/>
      <c r="I446" s="858"/>
      <c r="J446" s="859" t="e">
        <f>SUM(I446/H446*100)</f>
        <v>#DIV/0!</v>
      </c>
      <c r="K446" s="858"/>
      <c r="L446" s="858"/>
      <c r="M446" s="859" t="e">
        <f>SUM(L446/K446*100)</f>
        <v>#DIV/0!</v>
      </c>
      <c r="N446" s="858"/>
      <c r="O446" s="858"/>
      <c r="P446" s="859" t="e">
        <f>SUM(O446/N446*100)</f>
        <v>#DIV/0!</v>
      </c>
      <c r="Q446" s="529"/>
      <c r="R446" s="529"/>
      <c r="S446" s="308" t="e">
        <f>SUM(R446/Q446*100)</f>
        <v>#DIV/0!</v>
      </c>
      <c r="T446" s="529"/>
      <c r="U446" s="529"/>
      <c r="V446" s="308" t="e">
        <f>SUM(U446/T446*100)</f>
        <v>#DIV/0!</v>
      </c>
      <c r="W446" s="529"/>
      <c r="X446" s="529"/>
      <c r="Y446" s="308" t="e">
        <f>SUM(X446/W446*100)</f>
        <v>#DIV/0!</v>
      </c>
      <c r="Z446" s="737"/>
      <c r="AA446" s="653"/>
      <c r="AB446" s="654"/>
      <c r="AC446" s="737"/>
      <c r="AD446" s="777" t="e">
        <f>SUM(AC446/Z446*100)</f>
        <v>#DIV/0!</v>
      </c>
      <c r="AE446" s="737"/>
      <c r="AF446" s="653"/>
      <c r="AG446" s="654"/>
      <c r="AH446" s="737"/>
      <c r="AI446" s="777" t="e">
        <f>SUM(AH446/AE446*100)</f>
        <v>#DIV/0!</v>
      </c>
      <c r="AJ446" s="737"/>
      <c r="AK446" s="653"/>
      <c r="AL446" s="737"/>
      <c r="AM446" s="777" t="e">
        <f>SUM(AL446/AJ446*100)</f>
        <v>#DIV/0!</v>
      </c>
      <c r="AN446" s="355"/>
      <c r="AO446" s="326"/>
      <c r="AP446" s="355"/>
      <c r="AQ446" s="363" t="e">
        <f>SUM(AP446/AN446*100)</f>
        <v>#DIV/0!</v>
      </c>
      <c r="AR446" s="355"/>
      <c r="AS446" s="326"/>
      <c r="AT446" s="355"/>
      <c r="AU446" s="363" t="e">
        <f>SUM(AT446/AR446*100)</f>
        <v>#DIV/0!</v>
      </c>
      <c r="AV446" s="355"/>
      <c r="AW446" s="355"/>
      <c r="AX446" s="336" t="e">
        <f>SUM(AW446/AV446*100)</f>
        <v>#DIV/0!</v>
      </c>
      <c r="AY446" s="1209"/>
    </row>
    <row r="447" spans="1:51" ht="88.5" customHeight="1">
      <c r="A447" s="1223"/>
      <c r="B447" s="1224"/>
      <c r="C447" s="1225"/>
      <c r="D447" s="206" t="s">
        <v>259</v>
      </c>
      <c r="E447" s="298">
        <f>SUM(H447,K447,N447,Q447,T447,W447,Z447,AE447,AJ447,AN447,AR447,AV447)</f>
        <v>0</v>
      </c>
      <c r="F447" s="270">
        <f>SUM(I447,L447,O447,R447,U447,X447,AA447,AF447,AK447,AO447,AS447,AW447)</f>
        <v>0</v>
      </c>
      <c r="G447" s="276" t="e">
        <f>SUM(F447/E447*100)</f>
        <v>#DIV/0!</v>
      </c>
      <c r="H447" s="858"/>
      <c r="I447" s="858"/>
      <c r="J447" s="859" t="e">
        <f>SUM(I447/H447*100)</f>
        <v>#DIV/0!</v>
      </c>
      <c r="K447" s="858"/>
      <c r="L447" s="858"/>
      <c r="M447" s="859" t="e">
        <f>SUM(L447/K447*100)</f>
        <v>#DIV/0!</v>
      </c>
      <c r="N447" s="858"/>
      <c r="O447" s="858"/>
      <c r="P447" s="859" t="e">
        <f>SUM(O447/N447*100)</f>
        <v>#DIV/0!</v>
      </c>
      <c r="Q447" s="529"/>
      <c r="R447" s="529"/>
      <c r="S447" s="308" t="e">
        <f>SUM(R447/Q447*100)</f>
        <v>#DIV/0!</v>
      </c>
      <c r="T447" s="529"/>
      <c r="U447" s="529"/>
      <c r="V447" s="308" t="e">
        <f>SUM(U447/T447*100)</f>
        <v>#DIV/0!</v>
      </c>
      <c r="W447" s="529"/>
      <c r="X447" s="529"/>
      <c r="Y447" s="308" t="e">
        <f>SUM(X447/W447*100)</f>
        <v>#DIV/0!</v>
      </c>
      <c r="Z447" s="737"/>
      <c r="AA447" s="657"/>
      <c r="AB447" s="658"/>
      <c r="AC447" s="737"/>
      <c r="AD447" s="777" t="e">
        <f>SUM(AC447/Z447*100)</f>
        <v>#DIV/0!</v>
      </c>
      <c r="AE447" s="737"/>
      <c r="AF447" s="657"/>
      <c r="AG447" s="658"/>
      <c r="AH447" s="737"/>
      <c r="AI447" s="777" t="e">
        <f>SUM(AH447/AE447*100)</f>
        <v>#DIV/0!</v>
      </c>
      <c r="AJ447" s="737"/>
      <c r="AK447" s="657"/>
      <c r="AL447" s="737"/>
      <c r="AM447" s="777" t="e">
        <f>SUM(AL447/AJ447*100)</f>
        <v>#DIV/0!</v>
      </c>
      <c r="AN447" s="355"/>
      <c r="AO447" s="326"/>
      <c r="AP447" s="355"/>
      <c r="AQ447" s="363" t="e">
        <f>SUM(AP447/AN447*100)</f>
        <v>#DIV/0!</v>
      </c>
      <c r="AR447" s="355"/>
      <c r="AS447" s="326"/>
      <c r="AT447" s="355"/>
      <c r="AU447" s="363" t="e">
        <f>SUM(AT447/AR447*100)</f>
        <v>#DIV/0!</v>
      </c>
      <c r="AV447" s="355"/>
      <c r="AW447" s="355"/>
      <c r="AX447" s="336" t="e">
        <f>SUM(AW447/AV447*100)</f>
        <v>#DIV/0!</v>
      </c>
      <c r="AY447" s="1209"/>
    </row>
    <row r="448" spans="1:51" ht="24.75" customHeight="1">
      <c r="A448" s="1223"/>
      <c r="B448" s="1224"/>
      <c r="C448" s="1225"/>
      <c r="D448" s="206" t="s">
        <v>252</v>
      </c>
      <c r="E448" s="236"/>
      <c r="F448" s="236"/>
      <c r="G448" s="235"/>
      <c r="H448" s="434"/>
      <c r="I448" s="434"/>
      <c r="J448" s="473"/>
      <c r="K448" s="434"/>
      <c r="L448" s="434"/>
      <c r="M448" s="434"/>
      <c r="N448" s="434"/>
      <c r="O448" s="434"/>
      <c r="P448" s="434"/>
      <c r="Q448" s="515"/>
      <c r="R448" s="515"/>
      <c r="S448" s="515"/>
      <c r="T448" s="515"/>
      <c r="U448" s="547"/>
      <c r="V448" s="515"/>
      <c r="W448" s="515"/>
      <c r="X448" s="515"/>
      <c r="Y448" s="515"/>
      <c r="Z448" s="656"/>
      <c r="AA448" s="657"/>
      <c r="AB448" s="658"/>
      <c r="AC448" s="659"/>
      <c r="AD448" s="665"/>
      <c r="AE448" s="656"/>
      <c r="AF448" s="657"/>
      <c r="AG448" s="658"/>
      <c r="AH448" s="659"/>
      <c r="AI448" s="665"/>
      <c r="AJ448" s="656"/>
      <c r="AK448" s="657"/>
      <c r="AL448" s="659"/>
      <c r="AM448" s="665"/>
      <c r="AN448" s="326"/>
      <c r="AO448" s="326"/>
      <c r="AP448" s="326"/>
      <c r="AQ448" s="326"/>
      <c r="AR448" s="326"/>
      <c r="AS448" s="326"/>
      <c r="AT448" s="326"/>
      <c r="AU448" s="326"/>
      <c r="AV448" s="326"/>
      <c r="AW448" s="326"/>
      <c r="AX448" s="326"/>
      <c r="AY448" s="1209"/>
    </row>
    <row r="449" spans="1:51" ht="31.8" thickBot="1">
      <c r="A449" s="1226"/>
      <c r="B449" s="1227"/>
      <c r="C449" s="1228"/>
      <c r="D449" s="208" t="s">
        <v>7</v>
      </c>
      <c r="E449" s="233"/>
      <c r="F449" s="233"/>
      <c r="G449" s="251"/>
      <c r="H449" s="428"/>
      <c r="I449" s="428"/>
      <c r="J449" s="474"/>
      <c r="K449" s="428"/>
      <c r="L449" s="428"/>
      <c r="M449" s="428"/>
      <c r="N449" s="428"/>
      <c r="O449" s="428"/>
      <c r="P449" s="428"/>
      <c r="Q449" s="513"/>
      <c r="R449" s="513"/>
      <c r="S449" s="513"/>
      <c r="T449" s="513"/>
      <c r="U449" s="513"/>
      <c r="V449" s="513"/>
      <c r="W449" s="513"/>
      <c r="X449" s="513"/>
      <c r="Y449" s="513"/>
      <c r="Z449" s="661"/>
      <c r="AA449" s="727"/>
      <c r="AB449" s="727"/>
      <c r="AC449" s="779"/>
      <c r="AD449" s="662"/>
      <c r="AE449" s="661"/>
      <c r="AF449" s="727"/>
      <c r="AG449" s="727"/>
      <c r="AH449" s="779"/>
      <c r="AI449" s="662"/>
      <c r="AJ449" s="661"/>
      <c r="AK449" s="727"/>
      <c r="AL449" s="779"/>
      <c r="AM449" s="662"/>
      <c r="AN449" s="326"/>
      <c r="AO449" s="326"/>
      <c r="AP449" s="326"/>
      <c r="AQ449" s="326"/>
      <c r="AR449" s="326"/>
      <c r="AS449" s="326"/>
      <c r="AT449" s="326"/>
      <c r="AU449" s="326"/>
      <c r="AV449" s="326"/>
      <c r="AW449" s="326"/>
      <c r="AX449" s="326"/>
      <c r="AY449" s="1245"/>
    </row>
    <row r="450" spans="1:51" s="112" customFormat="1" ht="12.75" customHeight="1">
      <c r="A450" s="1252"/>
      <c r="B450" s="1252"/>
      <c r="C450" s="1252"/>
      <c r="D450" s="1252"/>
      <c r="E450" s="1252"/>
      <c r="F450" s="1252"/>
      <c r="G450" s="1252"/>
      <c r="H450" s="1252"/>
      <c r="I450" s="1252"/>
      <c r="J450" s="1252"/>
      <c r="K450" s="1252"/>
      <c r="L450" s="1252"/>
      <c r="M450" s="1252"/>
      <c r="N450" s="1252"/>
      <c r="O450" s="1252"/>
      <c r="P450" s="1252"/>
      <c r="Q450" s="1252"/>
      <c r="R450" s="1252"/>
      <c r="S450" s="1252"/>
      <c r="T450" s="1252"/>
      <c r="U450" s="1252"/>
      <c r="V450" s="1252"/>
      <c r="W450" s="1252"/>
      <c r="X450" s="1252"/>
      <c r="Y450" s="1252"/>
      <c r="Z450" s="1252"/>
      <c r="AA450" s="1252"/>
      <c r="AB450" s="1252"/>
      <c r="AC450" s="1252"/>
      <c r="AD450" s="1252"/>
      <c r="AE450" s="1252"/>
      <c r="AF450" s="1252"/>
      <c r="AG450" s="1252"/>
      <c r="AH450" s="1252"/>
      <c r="AI450" s="1252"/>
      <c r="AJ450" s="1252"/>
      <c r="AK450" s="1252"/>
      <c r="AL450" s="1252"/>
      <c r="AM450" s="1252"/>
      <c r="AN450" s="1252"/>
      <c r="AO450" s="1252"/>
      <c r="AP450" s="1252"/>
      <c r="AQ450" s="1252"/>
      <c r="AR450" s="1252"/>
      <c r="AS450" s="1252"/>
      <c r="AT450" s="1252"/>
      <c r="AU450" s="1252"/>
      <c r="AV450" s="1252"/>
      <c r="AW450" s="1252"/>
      <c r="AX450" s="1252"/>
      <c r="AY450" s="1252"/>
    </row>
    <row r="451" spans="1:51" s="199" customFormat="1" ht="11.25" customHeight="1">
      <c r="A451" s="188"/>
      <c r="B451" s="189"/>
      <c r="C451" s="189"/>
      <c r="D451" s="189"/>
      <c r="E451" s="252"/>
      <c r="F451" s="252"/>
      <c r="G451" s="253"/>
      <c r="H451" s="475"/>
      <c r="I451" s="475"/>
      <c r="J451" s="476"/>
      <c r="K451" s="475"/>
      <c r="L451" s="475"/>
      <c r="M451" s="475"/>
      <c r="N451" s="475"/>
      <c r="O451" s="475"/>
      <c r="P451" s="475"/>
      <c r="Q451" s="548"/>
      <c r="R451" s="548"/>
      <c r="S451" s="548"/>
      <c r="T451" s="548"/>
      <c r="U451" s="548"/>
      <c r="V451" s="548"/>
      <c r="W451" s="548"/>
      <c r="X451" s="548"/>
      <c r="Y451" s="548"/>
      <c r="Z451" s="780"/>
      <c r="AA451" s="780"/>
      <c r="AB451" s="780"/>
      <c r="AC451" s="780"/>
      <c r="AD451" s="780"/>
      <c r="AE451" s="780"/>
      <c r="AF451" s="780"/>
      <c r="AG451" s="780"/>
      <c r="AH451" s="780"/>
      <c r="AI451" s="780"/>
      <c r="AJ451" s="780"/>
      <c r="AK451" s="780"/>
      <c r="AL451" s="780"/>
      <c r="AM451" s="780"/>
      <c r="AN451" s="368"/>
      <c r="AO451" s="368"/>
      <c r="AP451" s="368"/>
      <c r="AQ451" s="368"/>
      <c r="AR451" s="368"/>
      <c r="AS451" s="368"/>
      <c r="AT451" s="368"/>
      <c r="AU451" s="368"/>
      <c r="AV451" s="368"/>
      <c r="AW451" s="368"/>
      <c r="AX451" s="368"/>
      <c r="AY451" s="189"/>
    </row>
    <row r="452" spans="1:51" s="113" customFormat="1" ht="9" customHeight="1">
      <c r="A452" s="188"/>
      <c r="B452" s="189"/>
      <c r="C452" s="189"/>
      <c r="D452" s="189"/>
      <c r="E452" s="252"/>
      <c r="F452" s="252"/>
      <c r="G452" s="253"/>
      <c r="H452" s="475"/>
      <c r="I452" s="475"/>
      <c r="J452" s="476"/>
      <c r="K452" s="475"/>
      <c r="L452" s="475"/>
      <c r="M452" s="475"/>
      <c r="N452" s="475"/>
      <c r="O452" s="475"/>
      <c r="P452" s="475"/>
      <c r="Q452" s="548"/>
      <c r="R452" s="548"/>
      <c r="S452" s="548"/>
      <c r="T452" s="548"/>
      <c r="U452" s="548"/>
      <c r="V452" s="548"/>
      <c r="W452" s="548"/>
      <c r="X452" s="548"/>
      <c r="Y452" s="548"/>
      <c r="Z452" s="780"/>
      <c r="AA452" s="780"/>
      <c r="AB452" s="780"/>
      <c r="AC452" s="780"/>
      <c r="AD452" s="780"/>
      <c r="AE452" s="780"/>
      <c r="AF452" s="780"/>
      <c r="AG452" s="780"/>
      <c r="AH452" s="780"/>
      <c r="AI452" s="780"/>
      <c r="AJ452" s="780"/>
      <c r="AK452" s="780"/>
      <c r="AL452" s="780"/>
      <c r="AM452" s="780"/>
      <c r="AN452" s="368"/>
      <c r="AO452" s="368"/>
      <c r="AP452" s="368"/>
      <c r="AQ452" s="368"/>
      <c r="AR452" s="368"/>
      <c r="AS452" s="368"/>
      <c r="AT452" s="368"/>
      <c r="AU452" s="368"/>
      <c r="AV452" s="368"/>
      <c r="AW452" s="368"/>
      <c r="AX452" s="368"/>
      <c r="AY452" s="121"/>
    </row>
    <row r="453" spans="1:51" s="181" customFormat="1" ht="19.5" customHeight="1">
      <c r="A453" s="1250" t="s">
        <v>440</v>
      </c>
      <c r="B453" s="1250"/>
      <c r="C453" s="1250"/>
      <c r="D453" s="1250"/>
      <c r="E453" s="1250"/>
      <c r="F453" s="1250"/>
      <c r="G453" s="1250"/>
      <c r="H453" s="1250"/>
      <c r="I453" s="1250"/>
      <c r="J453" s="1250"/>
      <c r="K453" s="1250"/>
      <c r="L453" s="1250"/>
      <c r="M453" s="1250"/>
      <c r="N453" s="1250"/>
      <c r="O453" s="1250"/>
      <c r="P453" s="1250"/>
      <c r="Q453" s="1250"/>
      <c r="R453" s="1250"/>
      <c r="S453" s="1250"/>
      <c r="T453" s="1250"/>
      <c r="U453" s="1250"/>
      <c r="V453" s="1250"/>
      <c r="W453" s="1250"/>
      <c r="X453" s="1250"/>
      <c r="Y453" s="1250"/>
      <c r="Z453" s="1250"/>
      <c r="AA453" s="1250"/>
      <c r="AB453" s="1250"/>
      <c r="AC453" s="1250"/>
      <c r="AD453" s="1250"/>
      <c r="AE453" s="1250"/>
      <c r="AF453" s="1250"/>
      <c r="AG453" s="1250"/>
      <c r="AH453" s="1250"/>
      <c r="AI453" s="1250"/>
      <c r="AJ453" s="1250"/>
      <c r="AK453" s="1250"/>
      <c r="AL453" s="1250"/>
      <c r="AM453" s="1250"/>
      <c r="AN453" s="1250"/>
      <c r="AO453" s="1250"/>
      <c r="AP453" s="1250"/>
      <c r="AQ453" s="1250"/>
      <c r="AR453" s="1250"/>
      <c r="AS453" s="1250"/>
      <c r="AT453" s="1250"/>
      <c r="AU453" s="1250"/>
      <c r="AV453" s="1250"/>
      <c r="AW453" s="369"/>
      <c r="AX453" s="369"/>
    </row>
    <row r="454" spans="1:51" s="181" customFormat="1" ht="21.75" customHeight="1">
      <c r="A454" s="190"/>
      <c r="B454" s="190"/>
      <c r="C454" s="191"/>
      <c r="D454" s="190"/>
      <c r="E454" s="254"/>
      <c r="F454" s="254"/>
      <c r="G454" s="255"/>
      <c r="H454" s="477"/>
      <c r="I454" s="477"/>
      <c r="J454" s="478"/>
      <c r="K454" s="477"/>
      <c r="L454" s="477"/>
      <c r="M454" s="477"/>
      <c r="N454" s="477"/>
      <c r="O454" s="477"/>
      <c r="P454" s="477"/>
      <c r="Q454" s="549"/>
      <c r="R454" s="549"/>
      <c r="S454" s="549"/>
      <c r="T454" s="549"/>
      <c r="U454" s="549"/>
      <c r="V454" s="549"/>
      <c r="W454" s="549"/>
      <c r="X454" s="549"/>
      <c r="Y454" s="549"/>
      <c r="Z454" s="781"/>
      <c r="AA454" s="781"/>
      <c r="AB454" s="781"/>
      <c r="AC454" s="781"/>
      <c r="AD454" s="781"/>
      <c r="AE454" s="781"/>
      <c r="AF454" s="781"/>
      <c r="AG454" s="781"/>
      <c r="AH454" s="781"/>
      <c r="AI454" s="781"/>
      <c r="AJ454" s="781"/>
      <c r="AK454" s="781"/>
      <c r="AL454" s="781"/>
      <c r="AM454" s="781"/>
      <c r="AN454" s="369"/>
      <c r="AO454" s="369"/>
      <c r="AP454" s="369"/>
      <c r="AQ454" s="369"/>
      <c r="AR454" s="369"/>
      <c r="AS454" s="369"/>
      <c r="AT454" s="369"/>
      <c r="AU454" s="369"/>
      <c r="AV454" s="369"/>
      <c r="AW454" s="369"/>
      <c r="AX454" s="369"/>
    </row>
    <row r="455" spans="1:51" s="181" customFormat="1" ht="22.5" customHeight="1">
      <c r="A455" s="1244" t="s">
        <v>416</v>
      </c>
      <c r="B455" s="1244"/>
      <c r="C455" s="1244"/>
      <c r="D455" s="1244"/>
      <c r="E455" s="1244"/>
      <c r="F455" s="1244"/>
      <c r="G455" s="1244"/>
      <c r="H455" s="479"/>
      <c r="I455" s="479"/>
      <c r="J455" s="480"/>
      <c r="K455" s="479"/>
      <c r="L455" s="479"/>
      <c r="M455" s="479"/>
      <c r="N455" s="479"/>
      <c r="O455" s="479"/>
      <c r="P455" s="479"/>
      <c r="Q455" s="550"/>
      <c r="R455" s="550"/>
      <c r="S455" s="550"/>
      <c r="T455" s="550"/>
      <c r="U455" s="550"/>
      <c r="V455" s="550"/>
      <c r="W455" s="550"/>
      <c r="X455" s="550"/>
      <c r="Y455" s="550"/>
      <c r="Z455" s="782"/>
      <c r="AA455" s="782"/>
      <c r="AB455" s="782"/>
      <c r="AC455" s="782"/>
      <c r="AD455" s="782"/>
      <c r="AE455" s="782"/>
      <c r="AF455" s="782"/>
      <c r="AG455" s="782"/>
      <c r="AH455" s="782"/>
      <c r="AI455" s="782"/>
      <c r="AJ455" s="782"/>
      <c r="AK455" s="782"/>
      <c r="AL455" s="782"/>
      <c r="AM455" s="782"/>
      <c r="AN455" s="370"/>
      <c r="AO455" s="370"/>
      <c r="AP455" s="370"/>
      <c r="AQ455" s="370"/>
      <c r="AR455" s="370"/>
      <c r="AS455" s="370"/>
      <c r="AT455" s="370"/>
      <c r="AU455" s="370"/>
      <c r="AV455" s="370"/>
      <c r="AW455" s="370"/>
      <c r="AX455" s="370"/>
      <c r="AY455" s="182"/>
    </row>
    <row r="456" spans="1:51" ht="18">
      <c r="A456" s="192"/>
      <c r="B456" s="193" t="s">
        <v>417</v>
      </c>
      <c r="C456" s="193"/>
      <c r="D456" s="194"/>
      <c r="E456" s="256"/>
      <c r="F456" s="256"/>
      <c r="G456" s="257"/>
      <c r="H456" s="481"/>
      <c r="I456" s="481"/>
      <c r="J456" s="482"/>
      <c r="K456" s="481"/>
      <c r="L456" s="481"/>
      <c r="M456" s="481"/>
      <c r="N456" s="481"/>
      <c r="O456" s="481"/>
      <c r="P456" s="481"/>
      <c r="Q456" s="551"/>
      <c r="R456" s="551"/>
      <c r="S456" s="551"/>
      <c r="T456" s="552"/>
      <c r="U456" s="552"/>
      <c r="V456" s="552"/>
      <c r="W456" s="552"/>
      <c r="X456" s="552"/>
      <c r="Y456" s="552"/>
      <c r="Z456" s="783"/>
      <c r="AA456" s="783"/>
      <c r="AB456" s="783"/>
      <c r="AC456" s="783"/>
      <c r="AD456" s="783"/>
      <c r="AE456" s="783"/>
      <c r="AF456" s="783"/>
      <c r="AG456" s="783"/>
      <c r="AH456" s="783"/>
      <c r="AI456" s="783"/>
      <c r="AJ456" s="783"/>
      <c r="AK456" s="783"/>
      <c r="AL456" s="783"/>
      <c r="AM456" s="783"/>
      <c r="AN456" s="371"/>
      <c r="AO456" s="371"/>
      <c r="AP456" s="371"/>
      <c r="AQ456" s="371"/>
      <c r="AR456" s="372"/>
      <c r="AS456" s="372"/>
      <c r="AT456" s="372"/>
      <c r="AU456" s="372"/>
      <c r="AV456" s="371"/>
      <c r="AW456" s="309"/>
      <c r="AX456" s="309"/>
    </row>
    <row r="457" spans="1:51" s="181" customFormat="1" ht="21">
      <c r="A457" s="195"/>
      <c r="B457" s="196" t="s">
        <v>260</v>
      </c>
      <c r="C457" s="197"/>
      <c r="D457" s="198"/>
      <c r="E457" s="258"/>
      <c r="F457" s="258"/>
      <c r="G457" s="259"/>
      <c r="H457" s="483"/>
      <c r="I457" s="483"/>
      <c r="J457" s="484"/>
      <c r="K457" s="483"/>
      <c r="L457" s="483"/>
      <c r="M457" s="483"/>
      <c r="N457" s="483"/>
      <c r="O457" s="483"/>
      <c r="P457" s="483"/>
      <c r="Q457" s="553"/>
      <c r="R457" s="553"/>
      <c r="S457" s="553"/>
      <c r="T457" s="554"/>
      <c r="U457" s="554"/>
      <c r="V457" s="554"/>
      <c r="W457" s="554"/>
      <c r="X457" s="554"/>
      <c r="Y457" s="554"/>
      <c r="Z457" s="784"/>
      <c r="AA457" s="784"/>
      <c r="AB457" s="784"/>
      <c r="AC457" s="784"/>
      <c r="AD457" s="784"/>
      <c r="AE457" s="784"/>
      <c r="AF457" s="784"/>
      <c r="AG457" s="784"/>
      <c r="AH457" s="784"/>
      <c r="AI457" s="784"/>
      <c r="AJ457" s="784"/>
      <c r="AK457" s="784"/>
      <c r="AL457" s="784"/>
      <c r="AM457" s="784"/>
      <c r="AN457" s="373"/>
      <c r="AO457" s="373"/>
      <c r="AP457" s="373"/>
      <c r="AQ457" s="373"/>
      <c r="AR457" s="374"/>
      <c r="AS457" s="374"/>
      <c r="AT457" s="374"/>
      <c r="AU457" s="374"/>
      <c r="AV457" s="373"/>
      <c r="AW457" s="373"/>
      <c r="AX457" s="373"/>
    </row>
    <row r="458" spans="1:51" s="181" customFormat="1" ht="21">
      <c r="A458" s="1250" t="s">
        <v>442</v>
      </c>
      <c r="B458" s="1250"/>
      <c r="C458" s="1250"/>
      <c r="D458" s="1251"/>
      <c r="E458" s="1251"/>
      <c r="F458" s="1251"/>
      <c r="G458" s="1251"/>
      <c r="H458" s="1251"/>
      <c r="I458" s="1251"/>
      <c r="J458" s="1251"/>
      <c r="K458" s="1251"/>
      <c r="L458" s="477"/>
      <c r="M458" s="477"/>
      <c r="N458" s="477"/>
      <c r="O458" s="477"/>
      <c r="P458" s="477"/>
      <c r="Q458" s="549"/>
      <c r="R458" s="549"/>
      <c r="S458" s="549"/>
      <c r="T458" s="549"/>
      <c r="U458" s="549"/>
      <c r="V458" s="549"/>
      <c r="W458" s="549"/>
      <c r="X458" s="549"/>
      <c r="Y458" s="549"/>
      <c r="Z458" s="781"/>
      <c r="AA458" s="781"/>
      <c r="AB458" s="781"/>
      <c r="AC458" s="781"/>
      <c r="AD458" s="781"/>
      <c r="AE458" s="781"/>
      <c r="AF458" s="781"/>
      <c r="AG458" s="781"/>
      <c r="AH458" s="781"/>
      <c r="AI458" s="781"/>
      <c r="AJ458" s="781"/>
      <c r="AK458" s="781"/>
      <c r="AL458" s="781"/>
      <c r="AM458" s="781"/>
      <c r="AN458" s="369"/>
      <c r="AO458" s="369"/>
      <c r="AP458" s="369"/>
      <c r="AQ458" s="369"/>
      <c r="AR458" s="369"/>
      <c r="AS458" s="369"/>
      <c r="AT458" s="369"/>
      <c r="AU458" s="369"/>
      <c r="AV458" s="369"/>
      <c r="AW458" s="369"/>
      <c r="AX458" s="369"/>
    </row>
    <row r="459" spans="1:51" s="181" customFormat="1" ht="21">
      <c r="A459" s="1250"/>
      <c r="B459" s="1250"/>
      <c r="C459" s="1250"/>
      <c r="D459" s="1251"/>
      <c r="E459" s="1251"/>
      <c r="F459" s="1251"/>
      <c r="G459" s="1251"/>
      <c r="H459" s="1251"/>
      <c r="I459" s="1251"/>
      <c r="J459" s="1251"/>
      <c r="K459" s="1251"/>
      <c r="L459" s="477"/>
      <c r="M459" s="477"/>
      <c r="N459" s="477"/>
      <c r="O459" s="477"/>
      <c r="P459" s="477"/>
      <c r="Q459" s="549"/>
      <c r="R459" s="549"/>
      <c r="S459" s="549"/>
      <c r="T459" s="549"/>
      <c r="U459" s="549"/>
      <c r="V459" s="549"/>
      <c r="W459" s="549"/>
      <c r="X459" s="549"/>
      <c r="Y459" s="549"/>
      <c r="Z459" s="781"/>
      <c r="AA459" s="781"/>
      <c r="AB459" s="781"/>
      <c r="AC459" s="781"/>
      <c r="AD459" s="781"/>
      <c r="AE459" s="781"/>
      <c r="AF459" s="781"/>
      <c r="AG459" s="781"/>
      <c r="AH459" s="781"/>
      <c r="AI459" s="781"/>
      <c r="AJ459" s="781"/>
      <c r="AK459" s="781"/>
      <c r="AL459" s="781"/>
      <c r="AM459" s="781"/>
      <c r="AN459" s="369"/>
      <c r="AO459" s="369"/>
      <c r="AP459" s="369"/>
      <c r="AQ459" s="369"/>
      <c r="AR459" s="369"/>
      <c r="AS459" s="369"/>
      <c r="AT459" s="369"/>
      <c r="AU459" s="369"/>
      <c r="AV459" s="369"/>
      <c r="AW459" s="369"/>
      <c r="AX459" s="369"/>
    </row>
    <row r="460" spans="1:51">
      <c r="A460" s="108"/>
      <c r="B460" s="108"/>
      <c r="C460" s="108"/>
      <c r="D460" s="120"/>
      <c r="E460" s="260"/>
      <c r="F460" s="260"/>
      <c r="G460" s="261"/>
      <c r="H460" s="379"/>
      <c r="I460" s="379"/>
      <c r="J460" s="380"/>
      <c r="K460" s="379"/>
      <c r="L460" s="379"/>
      <c r="M460" s="379"/>
      <c r="N460" s="379"/>
      <c r="O460" s="379"/>
      <c r="P460" s="379"/>
      <c r="Q460" s="488"/>
      <c r="R460" s="488"/>
      <c r="S460" s="488"/>
      <c r="T460" s="488"/>
      <c r="U460" s="488"/>
      <c r="V460" s="488"/>
      <c r="W460" s="488"/>
      <c r="X460" s="488"/>
      <c r="Y460" s="488"/>
      <c r="Z460" s="583"/>
      <c r="AA460" s="583"/>
      <c r="AB460" s="583"/>
      <c r="AC460" s="583"/>
      <c r="AD460" s="583"/>
      <c r="AE460" s="583"/>
      <c r="AF460" s="583"/>
      <c r="AG460" s="583"/>
      <c r="AH460" s="583"/>
      <c r="AI460" s="583"/>
      <c r="AJ460" s="583"/>
      <c r="AK460" s="583"/>
      <c r="AL460" s="583"/>
      <c r="AM460" s="583"/>
      <c r="AN460" s="309"/>
      <c r="AO460" s="309"/>
      <c r="AP460" s="309"/>
      <c r="AQ460" s="309"/>
      <c r="AR460" s="309"/>
      <c r="AS460" s="309"/>
      <c r="AT460" s="309"/>
      <c r="AU460" s="309"/>
      <c r="AV460" s="309"/>
      <c r="AW460" s="309"/>
      <c r="AX460" s="309"/>
    </row>
    <row r="461" spans="1:51" s="297" customFormat="1" ht="39" customHeight="1">
      <c r="A461" s="1246"/>
      <c r="B461" s="1246"/>
      <c r="C461" s="1246"/>
      <c r="D461" s="1246"/>
      <c r="E461" s="295"/>
      <c r="F461" s="295"/>
      <c r="G461" s="296"/>
      <c r="H461" s="485"/>
      <c r="I461" s="485"/>
      <c r="J461" s="484"/>
      <c r="K461" s="485"/>
      <c r="L461" s="485"/>
      <c r="M461" s="485"/>
      <c r="N461" s="485"/>
      <c r="O461" s="485"/>
      <c r="P461" s="485"/>
      <c r="Q461" s="555"/>
      <c r="R461" s="555"/>
      <c r="S461" s="555"/>
      <c r="T461" s="555"/>
      <c r="U461" s="555"/>
      <c r="V461" s="555"/>
      <c r="W461" s="555"/>
      <c r="X461" s="555"/>
      <c r="Y461" s="555"/>
      <c r="Z461" s="785"/>
      <c r="AA461" s="785"/>
      <c r="AB461" s="785"/>
      <c r="AC461" s="785"/>
      <c r="AD461" s="785"/>
      <c r="AE461" s="785"/>
      <c r="AF461" s="785"/>
      <c r="AG461" s="785"/>
      <c r="AH461" s="785"/>
      <c r="AI461" s="785"/>
      <c r="AJ461" s="785"/>
      <c r="AK461" s="785"/>
      <c r="AL461" s="785"/>
      <c r="AM461" s="785"/>
      <c r="AN461" s="375"/>
      <c r="AO461" s="375"/>
      <c r="AP461" s="375"/>
      <c r="AQ461" s="375"/>
      <c r="AR461" s="375"/>
      <c r="AS461" s="375"/>
      <c r="AT461" s="375"/>
      <c r="AU461" s="375"/>
      <c r="AV461" s="375"/>
      <c r="AW461" s="375"/>
      <c r="AX461" s="375"/>
    </row>
    <row r="462" spans="1:51" ht="18">
      <c r="A462" s="146"/>
      <c r="B462" s="123"/>
      <c r="C462" s="123"/>
      <c r="D462" s="187"/>
      <c r="E462" s="262"/>
      <c r="F462" s="262"/>
      <c r="G462" s="263"/>
      <c r="H462" s="481"/>
      <c r="I462" s="481"/>
      <c r="J462" s="482"/>
      <c r="K462" s="481"/>
      <c r="L462" s="481"/>
      <c r="M462" s="481"/>
      <c r="N462" s="481"/>
      <c r="O462" s="481"/>
      <c r="P462" s="481"/>
      <c r="Q462" s="551"/>
      <c r="R462" s="551"/>
      <c r="S462" s="551"/>
      <c r="T462" s="552"/>
      <c r="U462" s="552"/>
      <c r="V462" s="552"/>
      <c r="W462" s="552"/>
      <c r="X462" s="552"/>
      <c r="Y462" s="552"/>
      <c r="Z462" s="783"/>
      <c r="AA462" s="783"/>
      <c r="AB462" s="783"/>
      <c r="AC462" s="783"/>
      <c r="AD462" s="783"/>
      <c r="AE462" s="783"/>
      <c r="AF462" s="783"/>
      <c r="AG462" s="783"/>
      <c r="AH462" s="783"/>
      <c r="AI462" s="783"/>
      <c r="AJ462" s="783"/>
      <c r="AK462" s="783"/>
      <c r="AL462" s="783"/>
      <c r="AM462" s="783"/>
      <c r="AN462" s="371"/>
      <c r="AO462" s="371"/>
      <c r="AP462" s="371"/>
      <c r="AQ462" s="371"/>
      <c r="AR462" s="372"/>
      <c r="AS462" s="372"/>
      <c r="AT462" s="372"/>
      <c r="AU462" s="372"/>
      <c r="AV462" s="371"/>
      <c r="AW462" s="309"/>
      <c r="AX462" s="309"/>
    </row>
    <row r="463" spans="1:51">
      <c r="A463" s="115"/>
      <c r="B463" s="108"/>
      <c r="C463" s="108"/>
      <c r="D463" s="120"/>
      <c r="E463" s="260"/>
      <c r="F463" s="260"/>
      <c r="G463" s="261"/>
      <c r="H463" s="379"/>
      <c r="I463" s="379"/>
      <c r="J463" s="380"/>
      <c r="K463" s="379"/>
      <c r="L463" s="379"/>
      <c r="M463" s="379"/>
      <c r="N463" s="379"/>
      <c r="O463" s="379"/>
      <c r="P463" s="379"/>
      <c r="Q463" s="488"/>
      <c r="R463" s="488"/>
      <c r="S463" s="488"/>
      <c r="T463" s="556"/>
      <c r="U463" s="556"/>
      <c r="V463" s="556"/>
      <c r="W463" s="556"/>
      <c r="X463" s="556"/>
      <c r="Y463" s="556"/>
      <c r="Z463" s="786"/>
      <c r="AA463" s="786"/>
      <c r="AB463" s="786"/>
      <c r="AC463" s="786"/>
      <c r="AD463" s="786"/>
      <c r="AE463" s="786"/>
      <c r="AF463" s="786"/>
      <c r="AG463" s="786"/>
      <c r="AH463" s="786"/>
      <c r="AI463" s="786"/>
      <c r="AJ463" s="786"/>
      <c r="AK463" s="786"/>
      <c r="AL463" s="786"/>
      <c r="AM463" s="786"/>
      <c r="AN463" s="309"/>
      <c r="AO463" s="309"/>
      <c r="AP463" s="309"/>
      <c r="AQ463" s="309"/>
      <c r="AR463" s="376"/>
      <c r="AS463" s="376"/>
      <c r="AT463" s="376"/>
      <c r="AU463" s="376"/>
      <c r="AV463" s="309"/>
      <c r="AW463" s="309"/>
      <c r="AX463" s="309"/>
    </row>
    <row r="464" spans="1:51">
      <c r="A464" s="115"/>
      <c r="B464" s="108"/>
      <c r="C464" s="108"/>
      <c r="D464" s="120"/>
      <c r="E464" s="260"/>
      <c r="F464" s="260"/>
      <c r="G464" s="261"/>
      <c r="H464" s="379"/>
      <c r="I464" s="379"/>
      <c r="J464" s="380"/>
      <c r="K464" s="379"/>
      <c r="L464" s="379"/>
      <c r="M464" s="379"/>
      <c r="N464" s="379"/>
      <c r="O464" s="379"/>
      <c r="P464" s="379"/>
      <c r="Q464" s="488"/>
      <c r="R464" s="488"/>
      <c r="S464" s="488"/>
      <c r="T464" s="556"/>
      <c r="U464" s="556"/>
      <c r="V464" s="556"/>
      <c r="W464" s="556"/>
      <c r="X464" s="556"/>
      <c r="Y464" s="556"/>
      <c r="Z464" s="786"/>
      <c r="AA464" s="786"/>
      <c r="AB464" s="786"/>
      <c r="AC464" s="786"/>
      <c r="AD464" s="786"/>
      <c r="AE464" s="786"/>
      <c r="AF464" s="786"/>
      <c r="AG464" s="786"/>
      <c r="AH464" s="786"/>
      <c r="AI464" s="786"/>
      <c r="AJ464" s="786"/>
      <c r="AK464" s="786"/>
      <c r="AL464" s="786"/>
      <c r="AM464" s="786"/>
      <c r="AN464" s="309"/>
      <c r="AO464" s="309"/>
      <c r="AP464" s="309"/>
      <c r="AQ464" s="309"/>
      <c r="AR464" s="376"/>
      <c r="AS464" s="376"/>
      <c r="AT464" s="376"/>
      <c r="AU464" s="376"/>
      <c r="AV464" s="309"/>
      <c r="AW464" s="309"/>
      <c r="AX464" s="309"/>
    </row>
    <row r="465" spans="1:51">
      <c r="A465" s="115"/>
      <c r="B465" s="108"/>
      <c r="C465" s="108"/>
      <c r="D465" s="120"/>
      <c r="E465" s="260"/>
      <c r="F465" s="260"/>
      <c r="G465" s="261"/>
      <c r="H465" s="379"/>
      <c r="I465" s="379"/>
      <c r="J465" s="380"/>
      <c r="K465" s="379"/>
      <c r="L465" s="379"/>
      <c r="M465" s="379"/>
      <c r="N465" s="379"/>
      <c r="O465" s="379"/>
      <c r="P465" s="379"/>
      <c r="Q465" s="488"/>
      <c r="R465" s="488"/>
      <c r="S465" s="488"/>
      <c r="T465" s="556"/>
      <c r="U465" s="556"/>
      <c r="V465" s="556"/>
      <c r="W465" s="556"/>
      <c r="X465" s="556"/>
      <c r="Y465" s="556"/>
      <c r="Z465" s="786"/>
      <c r="AA465" s="786"/>
      <c r="AB465" s="786"/>
      <c r="AC465" s="786"/>
      <c r="AD465" s="786"/>
      <c r="AE465" s="786"/>
      <c r="AF465" s="786"/>
      <c r="AG465" s="786"/>
      <c r="AH465" s="786"/>
      <c r="AI465" s="786"/>
      <c r="AJ465" s="786"/>
      <c r="AK465" s="786"/>
      <c r="AL465" s="786"/>
      <c r="AM465" s="786"/>
      <c r="AN465" s="309"/>
      <c r="AO465" s="309"/>
      <c r="AP465" s="309"/>
      <c r="AQ465" s="309"/>
      <c r="AR465" s="376"/>
      <c r="AS465" s="376"/>
      <c r="AT465" s="376"/>
      <c r="AU465" s="376"/>
      <c r="AV465" s="309"/>
      <c r="AW465" s="309"/>
      <c r="AX465" s="309"/>
    </row>
    <row r="466" spans="1:51" ht="14.25" customHeight="1">
      <c r="A466" s="115"/>
      <c r="B466" s="108"/>
      <c r="C466" s="108"/>
      <c r="D466" s="120"/>
      <c r="E466" s="260"/>
      <c r="F466" s="260"/>
      <c r="G466" s="261"/>
      <c r="H466" s="379"/>
      <c r="I466" s="379"/>
      <c r="J466" s="380"/>
      <c r="K466" s="379"/>
      <c r="L466" s="379"/>
      <c r="M466" s="379"/>
      <c r="N466" s="379"/>
      <c r="O466" s="379"/>
      <c r="P466" s="379"/>
      <c r="Q466" s="488"/>
      <c r="R466" s="488"/>
      <c r="S466" s="488"/>
      <c r="T466" s="556"/>
      <c r="U466" s="556"/>
      <c r="V466" s="556"/>
      <c r="W466" s="556"/>
      <c r="X466" s="556"/>
      <c r="Y466" s="556"/>
      <c r="Z466" s="786"/>
      <c r="AA466" s="786"/>
      <c r="AB466" s="786"/>
      <c r="AC466" s="786"/>
      <c r="AD466" s="786"/>
      <c r="AE466" s="786"/>
      <c r="AF466" s="786"/>
      <c r="AG466" s="786"/>
      <c r="AH466" s="786"/>
      <c r="AI466" s="786"/>
      <c r="AJ466" s="786"/>
      <c r="AK466" s="786"/>
      <c r="AL466" s="786"/>
      <c r="AM466" s="786"/>
      <c r="AN466" s="309"/>
      <c r="AO466" s="309"/>
      <c r="AP466" s="309"/>
      <c r="AQ466" s="309"/>
      <c r="AR466" s="376"/>
      <c r="AS466" s="376"/>
      <c r="AT466" s="376"/>
      <c r="AU466" s="376"/>
      <c r="AV466" s="309"/>
      <c r="AW466" s="309"/>
      <c r="AX466" s="309"/>
    </row>
    <row r="467" spans="1:51">
      <c r="A467" s="116"/>
      <c r="B467" s="108"/>
      <c r="C467" s="108"/>
      <c r="D467" s="120"/>
      <c r="E467" s="260"/>
      <c r="F467" s="260"/>
      <c r="G467" s="261"/>
      <c r="H467" s="379"/>
      <c r="I467" s="379"/>
      <c r="J467" s="380"/>
      <c r="K467" s="379"/>
      <c r="L467" s="379"/>
      <c r="M467" s="379"/>
      <c r="N467" s="379"/>
      <c r="O467" s="379"/>
      <c r="P467" s="379"/>
      <c r="Q467" s="488"/>
      <c r="R467" s="488"/>
      <c r="S467" s="488"/>
      <c r="T467" s="556"/>
      <c r="U467" s="556"/>
      <c r="V467" s="556"/>
      <c r="W467" s="556"/>
      <c r="X467" s="556"/>
      <c r="Y467" s="556"/>
      <c r="Z467" s="786"/>
      <c r="AA467" s="786"/>
      <c r="AB467" s="786"/>
      <c r="AC467" s="786"/>
      <c r="AD467" s="786"/>
      <c r="AE467" s="786"/>
      <c r="AF467" s="786"/>
      <c r="AG467" s="786"/>
      <c r="AH467" s="786"/>
      <c r="AI467" s="786"/>
      <c r="AJ467" s="786"/>
      <c r="AK467" s="786"/>
      <c r="AL467" s="786"/>
      <c r="AM467" s="786"/>
      <c r="AN467" s="309"/>
      <c r="AO467" s="309"/>
      <c r="AP467" s="309"/>
      <c r="AQ467" s="309"/>
      <c r="AR467" s="376"/>
      <c r="AS467" s="376"/>
      <c r="AT467" s="376"/>
      <c r="AU467" s="376"/>
      <c r="AV467" s="309"/>
      <c r="AW467" s="309"/>
      <c r="AX467" s="309"/>
    </row>
    <row r="468" spans="1:51">
      <c r="A468" s="115"/>
      <c r="B468" s="108"/>
      <c r="C468" s="108"/>
      <c r="D468" s="120"/>
      <c r="E468" s="260"/>
      <c r="F468" s="260"/>
      <c r="G468" s="261"/>
      <c r="H468" s="379"/>
      <c r="I468" s="379"/>
      <c r="J468" s="380"/>
      <c r="K468" s="379"/>
      <c r="L468" s="379"/>
      <c r="M468" s="379"/>
      <c r="N468" s="379"/>
      <c r="O468" s="379"/>
      <c r="P468" s="379"/>
      <c r="Q468" s="488"/>
      <c r="R468" s="488"/>
      <c r="S468" s="488"/>
      <c r="T468" s="556"/>
      <c r="U468" s="556"/>
      <c r="V468" s="556"/>
      <c r="W468" s="556"/>
      <c r="X468" s="556"/>
      <c r="Y468" s="556"/>
      <c r="Z468" s="786"/>
      <c r="AA468" s="786"/>
      <c r="AB468" s="786"/>
      <c r="AC468" s="786"/>
      <c r="AD468" s="786"/>
      <c r="AE468" s="786"/>
      <c r="AF468" s="786"/>
      <c r="AG468" s="786"/>
      <c r="AH468" s="786"/>
      <c r="AI468" s="786"/>
      <c r="AJ468" s="786"/>
      <c r="AK468" s="786"/>
      <c r="AL468" s="786"/>
      <c r="AM468" s="786"/>
      <c r="AN468" s="309"/>
      <c r="AO468" s="309"/>
      <c r="AP468" s="309"/>
      <c r="AQ468" s="309"/>
      <c r="AR468" s="376"/>
      <c r="AS468" s="376"/>
      <c r="AT468" s="376"/>
      <c r="AU468" s="376"/>
      <c r="AV468" s="309"/>
      <c r="AW468" s="309"/>
      <c r="AX468" s="309"/>
    </row>
    <row r="469" spans="1:51">
      <c r="A469" s="115"/>
      <c r="B469" s="108"/>
      <c r="C469" s="108"/>
      <c r="D469" s="120"/>
      <c r="E469" s="260"/>
      <c r="F469" s="260"/>
      <c r="G469" s="261"/>
      <c r="H469" s="379"/>
      <c r="I469" s="379"/>
      <c r="J469" s="380"/>
      <c r="K469" s="379"/>
      <c r="L469" s="379"/>
      <c r="M469" s="379"/>
      <c r="N469" s="379"/>
      <c r="O469" s="379"/>
      <c r="P469" s="379"/>
      <c r="Q469" s="488"/>
      <c r="R469" s="488"/>
      <c r="S469" s="488"/>
      <c r="T469" s="556"/>
      <c r="U469" s="556"/>
      <c r="V469" s="556"/>
      <c r="W469" s="556"/>
      <c r="X469" s="556"/>
      <c r="Y469" s="556"/>
      <c r="Z469" s="786"/>
      <c r="AA469" s="786"/>
      <c r="AB469" s="786"/>
      <c r="AC469" s="786"/>
      <c r="AD469" s="786"/>
      <c r="AE469" s="786"/>
      <c r="AF469" s="786"/>
      <c r="AG469" s="786"/>
      <c r="AH469" s="786"/>
      <c r="AI469" s="786"/>
      <c r="AJ469" s="786"/>
      <c r="AK469" s="786"/>
      <c r="AL469" s="786"/>
      <c r="AM469" s="786"/>
      <c r="AN469" s="309"/>
      <c r="AO469" s="309"/>
      <c r="AP469" s="309"/>
      <c r="AQ469" s="309"/>
      <c r="AR469" s="376"/>
      <c r="AS469" s="376"/>
      <c r="AT469" s="376"/>
      <c r="AU469" s="376"/>
      <c r="AV469" s="309"/>
      <c r="AW469" s="309"/>
      <c r="AX469" s="309"/>
    </row>
    <row r="470" spans="1:51">
      <c r="A470" s="115"/>
      <c r="B470" s="108"/>
      <c r="C470" s="108"/>
      <c r="D470" s="120"/>
      <c r="E470" s="260"/>
      <c r="F470" s="260"/>
      <c r="G470" s="261"/>
      <c r="H470" s="379"/>
      <c r="I470" s="379"/>
      <c r="J470" s="380"/>
      <c r="K470" s="379"/>
      <c r="L470" s="379"/>
      <c r="M470" s="379"/>
      <c r="N470" s="379"/>
      <c r="O470" s="379"/>
      <c r="P470" s="379"/>
      <c r="Q470" s="488"/>
      <c r="R470" s="488"/>
      <c r="S470" s="488"/>
      <c r="T470" s="556"/>
      <c r="U470" s="556"/>
      <c r="V470" s="556"/>
      <c r="W470" s="556"/>
      <c r="X470" s="556"/>
      <c r="Y470" s="556"/>
      <c r="Z470" s="786"/>
      <c r="AA470" s="786"/>
      <c r="AB470" s="786"/>
      <c r="AC470" s="786"/>
      <c r="AD470" s="786"/>
      <c r="AE470" s="786"/>
      <c r="AF470" s="786"/>
      <c r="AG470" s="786"/>
      <c r="AH470" s="786"/>
      <c r="AI470" s="786"/>
      <c r="AJ470" s="786"/>
      <c r="AK470" s="786"/>
      <c r="AL470" s="786"/>
      <c r="AM470" s="786"/>
      <c r="AN470" s="309"/>
      <c r="AO470" s="309"/>
      <c r="AP470" s="309"/>
      <c r="AQ470" s="309"/>
      <c r="AR470" s="376"/>
      <c r="AS470" s="376"/>
      <c r="AT470" s="376"/>
      <c r="AU470" s="376"/>
      <c r="AV470" s="309"/>
      <c r="AW470" s="309"/>
      <c r="AX470" s="309"/>
    </row>
    <row r="471" spans="1:51">
      <c r="A471" s="115"/>
      <c r="B471" s="108"/>
      <c r="C471" s="108"/>
      <c r="D471" s="120"/>
      <c r="E471" s="260"/>
      <c r="F471" s="260"/>
      <c r="G471" s="261"/>
      <c r="H471" s="379"/>
      <c r="I471" s="379"/>
      <c r="J471" s="380"/>
      <c r="K471" s="379"/>
      <c r="L471" s="379"/>
      <c r="M471" s="379"/>
      <c r="N471" s="379"/>
      <c r="O471" s="379"/>
      <c r="P471" s="379"/>
      <c r="Q471" s="488"/>
      <c r="R471" s="488"/>
      <c r="S471" s="488"/>
      <c r="T471" s="556"/>
      <c r="U471" s="556"/>
      <c r="V471" s="556"/>
      <c r="W471" s="556"/>
      <c r="X471" s="556"/>
      <c r="Y471" s="556"/>
      <c r="Z471" s="786"/>
      <c r="AA471" s="786"/>
      <c r="AB471" s="786"/>
      <c r="AC471" s="786"/>
      <c r="AD471" s="786"/>
      <c r="AE471" s="786"/>
      <c r="AF471" s="786"/>
      <c r="AG471" s="786"/>
      <c r="AH471" s="786"/>
      <c r="AI471" s="786"/>
      <c r="AJ471" s="786"/>
      <c r="AK471" s="786"/>
      <c r="AL471" s="786"/>
      <c r="AM471" s="786"/>
      <c r="AN471" s="309"/>
      <c r="AO471" s="309"/>
      <c r="AP471" s="309"/>
      <c r="AQ471" s="309"/>
      <c r="AR471" s="376"/>
      <c r="AS471" s="376"/>
      <c r="AT471" s="376"/>
      <c r="AU471" s="376"/>
      <c r="AV471" s="309"/>
      <c r="AW471" s="309"/>
      <c r="AX471" s="309"/>
    </row>
    <row r="472" spans="1:51" ht="12.75" customHeight="1">
      <c r="A472" s="115"/>
      <c r="B472" s="108"/>
      <c r="C472" s="108"/>
      <c r="D472" s="120"/>
      <c r="E472" s="260"/>
      <c r="F472" s="260"/>
      <c r="G472" s="261"/>
      <c r="H472" s="379"/>
      <c r="I472" s="379"/>
      <c r="J472" s="380"/>
      <c r="K472" s="379"/>
      <c r="L472" s="379"/>
      <c r="M472" s="379"/>
      <c r="N472" s="379"/>
      <c r="O472" s="379"/>
      <c r="P472" s="379"/>
      <c r="Q472" s="488"/>
      <c r="R472" s="488"/>
      <c r="S472" s="488"/>
      <c r="T472" s="488"/>
      <c r="U472" s="488"/>
      <c r="V472" s="488"/>
      <c r="W472" s="488"/>
      <c r="X472" s="488"/>
      <c r="Y472" s="488"/>
      <c r="Z472" s="583"/>
      <c r="AA472" s="583"/>
      <c r="AB472" s="583"/>
      <c r="AC472" s="583"/>
      <c r="AD472" s="583"/>
      <c r="AE472" s="583"/>
      <c r="AF472" s="583"/>
      <c r="AG472" s="583"/>
      <c r="AH472" s="583"/>
      <c r="AI472" s="583"/>
      <c r="AJ472" s="583"/>
      <c r="AK472" s="583"/>
      <c r="AL472" s="583"/>
      <c r="AM472" s="583"/>
      <c r="AN472" s="309"/>
      <c r="AO472" s="309"/>
      <c r="AP472" s="309"/>
      <c r="AQ472" s="309"/>
      <c r="AR472" s="309"/>
      <c r="AS472" s="309"/>
      <c r="AT472" s="309"/>
      <c r="AU472" s="309"/>
      <c r="AV472" s="309"/>
      <c r="AW472" s="309"/>
      <c r="AX472" s="309"/>
    </row>
    <row r="473" spans="1:51">
      <c r="A473" s="116"/>
      <c r="B473" s="108"/>
      <c r="C473" s="108"/>
      <c r="D473" s="120"/>
      <c r="E473" s="260"/>
      <c r="F473" s="260"/>
      <c r="G473" s="261"/>
      <c r="H473" s="379"/>
      <c r="I473" s="379"/>
      <c r="J473" s="380"/>
      <c r="K473" s="379"/>
      <c r="L473" s="379"/>
      <c r="M473" s="379"/>
      <c r="N473" s="379"/>
      <c r="O473" s="379"/>
      <c r="P473" s="379"/>
      <c r="Q473" s="488"/>
      <c r="R473" s="488"/>
      <c r="S473" s="488"/>
      <c r="T473" s="488"/>
      <c r="U473" s="488"/>
      <c r="V473" s="488"/>
      <c r="W473" s="488"/>
      <c r="X473" s="488"/>
      <c r="Y473" s="488"/>
      <c r="Z473" s="583"/>
      <c r="AA473" s="583"/>
      <c r="AB473" s="583"/>
      <c r="AC473" s="583"/>
      <c r="AD473" s="583"/>
      <c r="AE473" s="583"/>
      <c r="AF473" s="583"/>
      <c r="AG473" s="583"/>
      <c r="AH473" s="583"/>
      <c r="AI473" s="583"/>
      <c r="AJ473" s="583"/>
      <c r="AK473" s="583"/>
      <c r="AL473" s="583"/>
      <c r="AM473" s="583"/>
      <c r="AN473" s="309"/>
      <c r="AO473" s="309"/>
      <c r="AP473" s="309"/>
      <c r="AQ473" s="309"/>
      <c r="AR473" s="309"/>
      <c r="AS473" s="309"/>
      <c r="AT473" s="309"/>
      <c r="AU473" s="309"/>
      <c r="AV473" s="309"/>
      <c r="AW473" s="309"/>
      <c r="AX473" s="309"/>
    </row>
    <row r="474" spans="1:51">
      <c r="A474" s="115"/>
      <c r="B474" s="108"/>
      <c r="C474" s="108"/>
      <c r="D474" s="120"/>
      <c r="E474" s="260"/>
      <c r="F474" s="260"/>
      <c r="G474" s="261"/>
      <c r="H474" s="379"/>
      <c r="I474" s="379"/>
      <c r="J474" s="380"/>
      <c r="K474" s="379"/>
      <c r="L474" s="379"/>
      <c r="M474" s="379"/>
      <c r="N474" s="379"/>
      <c r="O474" s="379"/>
      <c r="P474" s="379"/>
      <c r="Q474" s="488"/>
      <c r="R474" s="488"/>
      <c r="S474" s="488"/>
      <c r="T474" s="557"/>
      <c r="U474" s="557"/>
      <c r="V474" s="557"/>
      <c r="W474" s="557"/>
      <c r="X474" s="557"/>
      <c r="Y474" s="557"/>
      <c r="Z474" s="787"/>
      <c r="AA474" s="787"/>
      <c r="AB474" s="787"/>
      <c r="AC474" s="787"/>
      <c r="AD474" s="787"/>
      <c r="AE474" s="787"/>
      <c r="AF474" s="787"/>
      <c r="AG474" s="787"/>
      <c r="AH474" s="787"/>
      <c r="AI474" s="787"/>
      <c r="AJ474" s="787"/>
      <c r="AK474" s="787"/>
      <c r="AL474" s="787"/>
      <c r="AM474" s="787"/>
      <c r="AN474" s="309"/>
      <c r="AO474" s="309"/>
      <c r="AP474" s="309"/>
      <c r="AQ474" s="309"/>
      <c r="AR474" s="377"/>
      <c r="AS474" s="377"/>
      <c r="AT474" s="377"/>
      <c r="AU474" s="377"/>
      <c r="AV474" s="309"/>
      <c r="AW474" s="309"/>
      <c r="AX474" s="309"/>
    </row>
    <row r="475" spans="1:51" s="114" customFormat="1">
      <c r="A475" s="115"/>
      <c r="B475" s="108"/>
      <c r="C475" s="108"/>
      <c r="D475" s="120"/>
      <c r="E475" s="260"/>
      <c r="F475" s="260"/>
      <c r="G475" s="261"/>
      <c r="H475" s="379"/>
      <c r="I475" s="379"/>
      <c r="J475" s="380"/>
      <c r="K475" s="379"/>
      <c r="L475" s="379"/>
      <c r="M475" s="379"/>
      <c r="N475" s="379"/>
      <c r="O475" s="379"/>
      <c r="P475" s="379"/>
      <c r="Q475" s="488"/>
      <c r="R475" s="488"/>
      <c r="S475" s="488"/>
      <c r="T475" s="557"/>
      <c r="U475" s="557"/>
      <c r="V475" s="557"/>
      <c r="W475" s="557"/>
      <c r="X475" s="557"/>
      <c r="Y475" s="557"/>
      <c r="Z475" s="787"/>
      <c r="AA475" s="787"/>
      <c r="AB475" s="787"/>
      <c r="AC475" s="787"/>
      <c r="AD475" s="787"/>
      <c r="AE475" s="787"/>
      <c r="AF475" s="787"/>
      <c r="AG475" s="787"/>
      <c r="AH475" s="787"/>
      <c r="AI475" s="787"/>
      <c r="AJ475" s="787"/>
      <c r="AK475" s="787"/>
      <c r="AL475" s="787"/>
      <c r="AM475" s="787"/>
      <c r="AN475" s="309"/>
      <c r="AO475" s="309"/>
      <c r="AP475" s="309"/>
      <c r="AQ475" s="309"/>
      <c r="AR475" s="377"/>
      <c r="AS475" s="377"/>
      <c r="AT475" s="377"/>
      <c r="AU475" s="377"/>
      <c r="AV475" s="309"/>
      <c r="AW475" s="309"/>
      <c r="AX475" s="309"/>
      <c r="AY475" s="108"/>
    </row>
    <row r="476" spans="1:51" s="114" customFormat="1">
      <c r="A476" s="115"/>
      <c r="B476" s="108"/>
      <c r="C476" s="108"/>
      <c r="D476" s="120"/>
      <c r="E476" s="260"/>
      <c r="F476" s="260"/>
      <c r="G476" s="261"/>
      <c r="H476" s="379"/>
      <c r="I476" s="379"/>
      <c r="J476" s="380"/>
      <c r="K476" s="379"/>
      <c r="L476" s="379"/>
      <c r="M476" s="379"/>
      <c r="N476" s="379"/>
      <c r="O476" s="379"/>
      <c r="P476" s="379"/>
      <c r="Q476" s="488"/>
      <c r="R476" s="488"/>
      <c r="S476" s="488"/>
      <c r="T476" s="557"/>
      <c r="U476" s="557"/>
      <c r="V476" s="557"/>
      <c r="W476" s="557"/>
      <c r="X476" s="557"/>
      <c r="Y476" s="557"/>
      <c r="Z476" s="787"/>
      <c r="AA476" s="787"/>
      <c r="AB476" s="787"/>
      <c r="AC476" s="787"/>
      <c r="AD476" s="787"/>
      <c r="AE476" s="787"/>
      <c r="AF476" s="787"/>
      <c r="AG476" s="787"/>
      <c r="AH476" s="787"/>
      <c r="AI476" s="787"/>
      <c r="AJ476" s="787"/>
      <c r="AK476" s="787"/>
      <c r="AL476" s="787"/>
      <c r="AM476" s="787"/>
      <c r="AN476" s="309"/>
      <c r="AO476" s="309"/>
      <c r="AP476" s="309"/>
      <c r="AQ476" s="309"/>
      <c r="AR476" s="377"/>
      <c r="AS476" s="377"/>
      <c r="AT476" s="377"/>
      <c r="AU476" s="377"/>
      <c r="AV476" s="309"/>
      <c r="AW476" s="309"/>
      <c r="AX476" s="309"/>
      <c r="AY476" s="108"/>
    </row>
    <row r="477" spans="1:51" s="114" customFormat="1">
      <c r="A477" s="115"/>
      <c r="B477" s="108"/>
      <c r="C477" s="108"/>
      <c r="D477" s="120"/>
      <c r="E477" s="260"/>
      <c r="F477" s="260"/>
      <c r="G477" s="261"/>
      <c r="H477" s="379"/>
      <c r="I477" s="379"/>
      <c r="J477" s="380"/>
      <c r="K477" s="379"/>
      <c r="L477" s="379"/>
      <c r="M477" s="379"/>
      <c r="N477" s="379"/>
      <c r="O477" s="379"/>
      <c r="P477" s="379"/>
      <c r="Q477" s="488"/>
      <c r="R477" s="488"/>
      <c r="S477" s="488"/>
      <c r="T477" s="557"/>
      <c r="U477" s="557"/>
      <c r="V477" s="557"/>
      <c r="W477" s="557"/>
      <c r="X477" s="557"/>
      <c r="Y477" s="557"/>
      <c r="Z477" s="787"/>
      <c r="AA477" s="787"/>
      <c r="AB477" s="787"/>
      <c r="AC477" s="787"/>
      <c r="AD477" s="787"/>
      <c r="AE477" s="787"/>
      <c r="AF477" s="787"/>
      <c r="AG477" s="787"/>
      <c r="AH477" s="787"/>
      <c r="AI477" s="787"/>
      <c r="AJ477" s="787"/>
      <c r="AK477" s="787"/>
      <c r="AL477" s="787"/>
      <c r="AM477" s="787"/>
      <c r="AN477" s="309"/>
      <c r="AO477" s="309"/>
      <c r="AP477" s="309"/>
      <c r="AQ477" s="309"/>
      <c r="AR477" s="377"/>
      <c r="AS477" s="377"/>
      <c r="AT477" s="377"/>
      <c r="AU477" s="377"/>
      <c r="AV477" s="309"/>
      <c r="AW477" s="309"/>
      <c r="AX477" s="309"/>
      <c r="AY477" s="108"/>
    </row>
    <row r="478" spans="1:51" s="114" customFormat="1">
      <c r="A478" s="115"/>
      <c r="B478" s="108"/>
      <c r="C478" s="108"/>
      <c r="D478" s="120"/>
      <c r="E478" s="260"/>
      <c r="F478" s="260"/>
      <c r="G478" s="261"/>
      <c r="H478" s="379"/>
      <c r="I478" s="379"/>
      <c r="J478" s="380"/>
      <c r="K478" s="379"/>
      <c r="L478" s="379"/>
      <c r="M478" s="379"/>
      <c r="N478" s="379"/>
      <c r="O478" s="379"/>
      <c r="P478" s="379"/>
      <c r="Q478" s="488"/>
      <c r="R478" s="488"/>
      <c r="S478" s="488"/>
      <c r="T478" s="488"/>
      <c r="U478" s="488"/>
      <c r="V478" s="488"/>
      <c r="W478" s="488"/>
      <c r="X478" s="488"/>
      <c r="Y478" s="488"/>
      <c r="Z478" s="583"/>
      <c r="AA478" s="583"/>
      <c r="AB478" s="583"/>
      <c r="AC478" s="583"/>
      <c r="AD478" s="583"/>
      <c r="AE478" s="583"/>
      <c r="AF478" s="583"/>
      <c r="AG478" s="583"/>
      <c r="AH478" s="583"/>
      <c r="AI478" s="583"/>
      <c r="AJ478" s="583"/>
      <c r="AK478" s="583"/>
      <c r="AL478" s="583"/>
      <c r="AM478" s="583"/>
      <c r="AN478" s="309"/>
      <c r="AO478" s="309"/>
      <c r="AP478" s="309"/>
      <c r="AQ478" s="309"/>
      <c r="AR478" s="309"/>
      <c r="AS478" s="309"/>
      <c r="AT478" s="309"/>
      <c r="AU478" s="309"/>
      <c r="AV478" s="309"/>
      <c r="AW478" s="309"/>
      <c r="AX478" s="309"/>
      <c r="AY478" s="108"/>
    </row>
    <row r="479" spans="1:51">
      <c r="A479" s="108"/>
      <c r="B479" s="108"/>
      <c r="C479" s="108"/>
      <c r="D479" s="120"/>
      <c r="E479" s="260"/>
      <c r="F479" s="260"/>
      <c r="G479" s="261"/>
      <c r="H479" s="379"/>
      <c r="I479" s="379"/>
      <c r="J479" s="380"/>
      <c r="K479" s="379"/>
      <c r="L479" s="379"/>
      <c r="M479" s="379"/>
      <c r="N479" s="379"/>
      <c r="O479" s="379"/>
      <c r="P479" s="379"/>
      <c r="Q479" s="488"/>
      <c r="R479" s="488"/>
      <c r="S479" s="488"/>
      <c r="T479" s="488"/>
      <c r="U479" s="488"/>
      <c r="V479" s="488"/>
      <c r="W479" s="488"/>
      <c r="X479" s="488"/>
      <c r="Y479" s="488"/>
      <c r="Z479" s="583"/>
      <c r="AA479" s="583"/>
      <c r="AB479" s="583"/>
      <c r="AC479" s="583"/>
      <c r="AD479" s="583"/>
      <c r="AE479" s="583"/>
      <c r="AF479" s="583"/>
      <c r="AG479" s="583"/>
      <c r="AH479" s="583"/>
      <c r="AI479" s="583"/>
      <c r="AJ479" s="583"/>
      <c r="AK479" s="583"/>
      <c r="AL479" s="583"/>
      <c r="AM479" s="583"/>
      <c r="AN479" s="309"/>
      <c r="AO479" s="309"/>
      <c r="AP479" s="309"/>
      <c r="AQ479" s="309"/>
      <c r="AR479" s="309"/>
      <c r="AS479" s="309"/>
      <c r="AT479" s="309"/>
      <c r="AU479" s="309"/>
      <c r="AV479" s="309"/>
      <c r="AW479" s="309"/>
      <c r="AX479" s="309"/>
    </row>
    <row r="480" spans="1:51">
      <c r="A480" s="108"/>
      <c r="B480" s="108"/>
      <c r="C480" s="108"/>
      <c r="D480" s="120"/>
      <c r="E480" s="260"/>
      <c r="F480" s="260"/>
      <c r="G480" s="261"/>
      <c r="H480" s="379"/>
      <c r="I480" s="379"/>
      <c r="J480" s="380"/>
      <c r="K480" s="379"/>
      <c r="L480" s="379"/>
      <c r="M480" s="379"/>
      <c r="N480" s="379"/>
      <c r="O480" s="379"/>
      <c r="P480" s="379"/>
      <c r="Q480" s="488"/>
      <c r="R480" s="488"/>
      <c r="S480" s="488"/>
      <c r="T480" s="488"/>
      <c r="U480" s="488"/>
      <c r="V480" s="488"/>
      <c r="W480" s="488"/>
      <c r="X480" s="488"/>
      <c r="Y480" s="488"/>
      <c r="Z480" s="583"/>
      <c r="AA480" s="583"/>
      <c r="AB480" s="583"/>
      <c r="AC480" s="583"/>
      <c r="AD480" s="583"/>
      <c r="AE480" s="583"/>
      <c r="AF480" s="583"/>
      <c r="AG480" s="583"/>
      <c r="AH480" s="583"/>
      <c r="AI480" s="583"/>
      <c r="AJ480" s="583"/>
      <c r="AK480" s="583"/>
      <c r="AL480" s="583"/>
      <c r="AM480" s="583"/>
      <c r="AN480" s="309"/>
      <c r="AO480" s="309"/>
      <c r="AP480" s="309"/>
      <c r="AQ480" s="309"/>
      <c r="AR480" s="309"/>
      <c r="AS480" s="309"/>
      <c r="AT480" s="309"/>
      <c r="AU480" s="309"/>
      <c r="AV480" s="309"/>
      <c r="AW480" s="309"/>
      <c r="AX480" s="309"/>
    </row>
    <row r="481" spans="1:51">
      <c r="A481" s="108"/>
      <c r="B481" s="108"/>
      <c r="C481" s="108"/>
      <c r="D481" s="120"/>
      <c r="E481" s="260"/>
      <c r="F481" s="260"/>
      <c r="G481" s="261"/>
      <c r="H481" s="379"/>
      <c r="I481" s="379"/>
      <c r="J481" s="380"/>
      <c r="K481" s="379"/>
      <c r="L481" s="379"/>
      <c r="M481" s="379"/>
      <c r="N481" s="379"/>
      <c r="O481" s="379"/>
      <c r="P481" s="379"/>
      <c r="Q481" s="488"/>
      <c r="R481" s="488"/>
      <c r="S481" s="488"/>
      <c r="T481" s="488"/>
      <c r="U481" s="488"/>
      <c r="V481" s="488"/>
      <c r="W481" s="488"/>
      <c r="X481" s="488"/>
      <c r="Y481" s="488"/>
      <c r="Z481" s="583"/>
      <c r="AA481" s="583"/>
      <c r="AB481" s="583"/>
      <c r="AC481" s="583"/>
      <c r="AD481" s="583"/>
      <c r="AE481" s="583"/>
      <c r="AF481" s="583"/>
      <c r="AG481" s="583"/>
      <c r="AH481" s="583"/>
      <c r="AI481" s="583"/>
      <c r="AJ481" s="583"/>
      <c r="AK481" s="583"/>
      <c r="AL481" s="583"/>
      <c r="AM481" s="583"/>
      <c r="AN481" s="309"/>
      <c r="AO481" s="309"/>
      <c r="AP481" s="309"/>
      <c r="AQ481" s="309"/>
      <c r="AR481" s="309"/>
      <c r="AS481" s="309"/>
      <c r="AT481" s="309"/>
      <c r="AU481" s="309"/>
      <c r="AV481" s="309"/>
      <c r="AW481" s="309"/>
      <c r="AX481" s="309"/>
    </row>
    <row r="482" spans="1:51">
      <c r="A482" s="108"/>
      <c r="B482" s="108"/>
      <c r="C482" s="108"/>
      <c r="D482" s="120"/>
      <c r="E482" s="260"/>
      <c r="F482" s="260"/>
      <c r="G482" s="261"/>
      <c r="H482" s="379"/>
      <c r="I482" s="379"/>
      <c r="J482" s="380"/>
      <c r="K482" s="379"/>
      <c r="L482" s="379"/>
      <c r="M482" s="379"/>
      <c r="N482" s="379"/>
      <c r="O482" s="379"/>
      <c r="P482" s="379"/>
      <c r="Q482" s="488"/>
      <c r="R482" s="488"/>
      <c r="S482" s="488"/>
      <c r="T482" s="488"/>
      <c r="U482" s="488"/>
      <c r="V482" s="488"/>
      <c r="W482" s="488"/>
      <c r="X482" s="488"/>
      <c r="Y482" s="488"/>
      <c r="Z482" s="583"/>
      <c r="AA482" s="583"/>
      <c r="AB482" s="583"/>
      <c r="AC482" s="583"/>
      <c r="AD482" s="583"/>
      <c r="AE482" s="583"/>
      <c r="AF482" s="583"/>
      <c r="AG482" s="583"/>
      <c r="AH482" s="583"/>
      <c r="AI482" s="583"/>
      <c r="AJ482" s="583"/>
      <c r="AK482" s="583"/>
      <c r="AL482" s="583"/>
      <c r="AM482" s="583"/>
      <c r="AN482" s="309"/>
      <c r="AO482" s="309"/>
      <c r="AP482" s="309"/>
      <c r="AQ482" s="309"/>
      <c r="AR482" s="309"/>
      <c r="AS482" s="309"/>
      <c r="AT482" s="309"/>
      <c r="AU482" s="309"/>
      <c r="AV482" s="309"/>
      <c r="AW482" s="309"/>
      <c r="AX482" s="309"/>
    </row>
    <row r="483" spans="1:51">
      <c r="A483" s="108"/>
      <c r="B483" s="108"/>
      <c r="C483" s="108"/>
      <c r="D483" s="120"/>
      <c r="E483" s="260"/>
      <c r="F483" s="260"/>
      <c r="G483" s="261"/>
      <c r="H483" s="379"/>
      <c r="I483" s="379"/>
      <c r="J483" s="380"/>
      <c r="K483" s="379"/>
      <c r="L483" s="379"/>
      <c r="M483" s="379"/>
      <c r="N483" s="379"/>
      <c r="O483" s="379"/>
      <c r="P483" s="379"/>
      <c r="Q483" s="488"/>
      <c r="R483" s="488"/>
      <c r="S483" s="488"/>
      <c r="T483" s="488"/>
      <c r="U483" s="488"/>
      <c r="V483" s="488"/>
      <c r="W483" s="488"/>
      <c r="X483" s="488"/>
      <c r="Y483" s="488"/>
      <c r="Z483" s="583"/>
      <c r="AA483" s="583"/>
      <c r="AB483" s="583"/>
      <c r="AC483" s="583"/>
      <c r="AD483" s="583"/>
      <c r="AE483" s="583"/>
      <c r="AF483" s="583"/>
      <c r="AG483" s="583"/>
      <c r="AH483" s="583"/>
      <c r="AI483" s="583"/>
      <c r="AJ483" s="583"/>
      <c r="AK483" s="583"/>
      <c r="AL483" s="583"/>
      <c r="AM483" s="583"/>
      <c r="AN483" s="309"/>
      <c r="AO483" s="309"/>
      <c r="AP483" s="309"/>
      <c r="AQ483" s="309"/>
      <c r="AR483" s="309"/>
      <c r="AS483" s="309"/>
      <c r="AT483" s="309"/>
      <c r="AU483" s="309"/>
      <c r="AV483" s="309"/>
      <c r="AW483" s="309"/>
      <c r="AX483" s="309"/>
    </row>
    <row r="484" spans="1:51" s="114" customFormat="1" ht="49.5" customHeight="1">
      <c r="A484" s="108"/>
      <c r="B484" s="108"/>
      <c r="C484" s="108"/>
      <c r="D484" s="120"/>
      <c r="E484" s="260"/>
      <c r="F484" s="260"/>
      <c r="G484" s="261"/>
      <c r="H484" s="379"/>
      <c r="I484" s="379"/>
      <c r="J484" s="380"/>
      <c r="K484" s="379"/>
      <c r="L484" s="379"/>
      <c r="M484" s="379"/>
      <c r="N484" s="379"/>
      <c r="O484" s="379"/>
      <c r="P484" s="379"/>
      <c r="Q484" s="488"/>
      <c r="R484" s="488"/>
      <c r="S484" s="488"/>
      <c r="T484" s="488"/>
      <c r="U484" s="488"/>
      <c r="V484" s="488"/>
      <c r="W484" s="488"/>
      <c r="X484" s="488"/>
      <c r="Y484" s="488"/>
      <c r="Z484" s="583"/>
      <c r="AA484" s="583"/>
      <c r="AB484" s="583"/>
      <c r="AC484" s="583"/>
      <c r="AD484" s="583"/>
      <c r="AE484" s="583"/>
      <c r="AF484" s="583"/>
      <c r="AG484" s="583"/>
      <c r="AH484" s="583"/>
      <c r="AI484" s="583"/>
      <c r="AJ484" s="583"/>
      <c r="AK484" s="583"/>
      <c r="AL484" s="583"/>
      <c r="AM484" s="583"/>
      <c r="AN484" s="309"/>
      <c r="AO484" s="309"/>
      <c r="AP484" s="309"/>
      <c r="AQ484" s="309"/>
      <c r="AR484" s="309"/>
      <c r="AS484" s="309"/>
      <c r="AT484" s="309"/>
      <c r="AU484" s="309"/>
      <c r="AV484" s="309"/>
      <c r="AW484" s="309"/>
      <c r="AX484" s="309"/>
      <c r="AY484" s="108"/>
    </row>
    <row r="485" spans="1:51">
      <c r="A485" s="108"/>
      <c r="B485" s="108"/>
      <c r="C485" s="108"/>
      <c r="D485" s="120"/>
      <c r="E485" s="260"/>
      <c r="F485" s="260"/>
      <c r="G485" s="261"/>
      <c r="H485" s="379"/>
      <c r="I485" s="379"/>
      <c r="J485" s="380"/>
      <c r="K485" s="379"/>
      <c r="L485" s="379"/>
      <c r="M485" s="379"/>
      <c r="N485" s="379"/>
      <c r="O485" s="379"/>
      <c r="P485" s="379"/>
      <c r="Q485" s="488"/>
      <c r="R485" s="488"/>
      <c r="S485" s="488"/>
      <c r="T485" s="488"/>
      <c r="U485" s="488"/>
      <c r="V485" s="488"/>
      <c r="W485" s="488"/>
      <c r="X485" s="488"/>
      <c r="Y485" s="488"/>
      <c r="Z485" s="583"/>
      <c r="AA485" s="583"/>
      <c r="AB485" s="583"/>
      <c r="AC485" s="583"/>
      <c r="AD485" s="583"/>
      <c r="AE485" s="583"/>
      <c r="AF485" s="583"/>
      <c r="AG485" s="583"/>
      <c r="AH485" s="583"/>
      <c r="AI485" s="583"/>
      <c r="AJ485" s="583"/>
      <c r="AK485" s="583"/>
      <c r="AL485" s="583"/>
      <c r="AM485" s="583"/>
      <c r="AN485" s="309"/>
      <c r="AO485" s="309"/>
      <c r="AP485" s="309"/>
      <c r="AQ485" s="309"/>
      <c r="AR485" s="309"/>
      <c r="AS485" s="309"/>
      <c r="AT485" s="309"/>
      <c r="AU485" s="309"/>
      <c r="AV485" s="309"/>
      <c r="AW485" s="309"/>
      <c r="AX485" s="309"/>
    </row>
    <row r="486" spans="1:51">
      <c r="A486" s="108"/>
      <c r="B486" s="108"/>
      <c r="C486" s="108"/>
      <c r="D486" s="120"/>
      <c r="E486" s="260"/>
      <c r="F486" s="260"/>
      <c r="G486" s="261"/>
      <c r="H486" s="379"/>
      <c r="I486" s="379"/>
      <c r="J486" s="380"/>
      <c r="K486" s="379"/>
      <c r="L486" s="379"/>
      <c r="M486" s="379"/>
      <c r="N486" s="379"/>
      <c r="O486" s="379"/>
      <c r="P486" s="379"/>
      <c r="Q486" s="488"/>
      <c r="R486" s="488"/>
      <c r="S486" s="488"/>
      <c r="T486" s="488"/>
      <c r="U486" s="488"/>
      <c r="V486" s="488"/>
      <c r="W486" s="488"/>
      <c r="X486" s="488"/>
      <c r="Y486" s="488"/>
      <c r="Z486" s="583"/>
      <c r="AA486" s="583"/>
      <c r="AB486" s="583"/>
      <c r="AC486" s="583"/>
      <c r="AD486" s="583"/>
      <c r="AE486" s="583"/>
      <c r="AF486" s="583"/>
      <c r="AG486" s="583"/>
      <c r="AH486" s="583"/>
      <c r="AI486" s="583"/>
      <c r="AJ486" s="583"/>
      <c r="AK486" s="583"/>
      <c r="AL486" s="583"/>
      <c r="AM486" s="583"/>
      <c r="AN486" s="309"/>
      <c r="AO486" s="309"/>
      <c r="AP486" s="309"/>
      <c r="AQ486" s="309"/>
      <c r="AR486" s="309"/>
      <c r="AS486" s="309"/>
      <c r="AT486" s="309"/>
      <c r="AU486" s="309"/>
      <c r="AV486" s="309"/>
      <c r="AW486" s="309"/>
      <c r="AX486" s="309"/>
    </row>
    <row r="487" spans="1:51">
      <c r="A487" s="108"/>
      <c r="B487" s="108"/>
      <c r="C487" s="108"/>
      <c r="D487" s="120"/>
      <c r="E487" s="260"/>
      <c r="F487" s="260"/>
      <c r="G487" s="261"/>
      <c r="H487" s="379"/>
      <c r="I487" s="379"/>
      <c r="J487" s="380"/>
      <c r="K487" s="379"/>
      <c r="L487" s="379"/>
      <c r="M487" s="379"/>
      <c r="N487" s="379"/>
      <c r="O487" s="379"/>
      <c r="P487" s="379"/>
      <c r="Q487" s="488"/>
      <c r="R487" s="488"/>
      <c r="S487" s="488"/>
      <c r="T487" s="488"/>
      <c r="U487" s="488"/>
      <c r="V487" s="488"/>
      <c r="W487" s="488"/>
      <c r="X487" s="488"/>
      <c r="Y487" s="488"/>
      <c r="Z487" s="583"/>
      <c r="AA487" s="583"/>
      <c r="AB487" s="583"/>
      <c r="AC487" s="583"/>
      <c r="AD487" s="583"/>
      <c r="AE487" s="583"/>
      <c r="AF487" s="583"/>
      <c r="AG487" s="583"/>
      <c r="AH487" s="583"/>
      <c r="AI487" s="583"/>
      <c r="AJ487" s="583"/>
      <c r="AK487" s="583"/>
      <c r="AL487" s="583"/>
      <c r="AM487" s="583"/>
      <c r="AN487" s="309"/>
      <c r="AO487" s="309"/>
      <c r="AP487" s="309"/>
      <c r="AQ487" s="309"/>
      <c r="AR487" s="309"/>
      <c r="AS487" s="309"/>
      <c r="AT487" s="309"/>
      <c r="AU487" s="309"/>
      <c r="AV487" s="309"/>
      <c r="AW487" s="309"/>
      <c r="AX487" s="309"/>
    </row>
    <row r="488" spans="1:51">
      <c r="A488" s="108"/>
      <c r="B488" s="108"/>
      <c r="C488" s="108"/>
      <c r="D488" s="120"/>
      <c r="E488" s="260"/>
      <c r="F488" s="260"/>
      <c r="G488" s="261"/>
      <c r="H488" s="379"/>
      <c r="I488" s="379"/>
      <c r="J488" s="380"/>
      <c r="K488" s="379"/>
      <c r="L488" s="379"/>
      <c r="M488" s="379"/>
      <c r="N488" s="379"/>
      <c r="O488" s="379"/>
      <c r="P488" s="379"/>
      <c r="Q488" s="488"/>
      <c r="R488" s="488"/>
      <c r="S488" s="488"/>
      <c r="T488" s="488"/>
      <c r="U488" s="488"/>
      <c r="V488" s="488"/>
      <c r="W488" s="488"/>
      <c r="X488" s="488"/>
      <c r="Y488" s="488"/>
      <c r="Z488" s="583"/>
      <c r="AA488" s="583"/>
      <c r="AB488" s="583"/>
      <c r="AC488" s="583"/>
      <c r="AD488" s="583"/>
      <c r="AE488" s="583"/>
      <c r="AF488" s="583"/>
      <c r="AG488" s="583"/>
      <c r="AH488" s="583"/>
      <c r="AI488" s="583"/>
      <c r="AJ488" s="583"/>
      <c r="AK488" s="583"/>
      <c r="AL488" s="583"/>
      <c r="AM488" s="583"/>
      <c r="AN488" s="309"/>
      <c r="AO488" s="309"/>
      <c r="AP488" s="309"/>
      <c r="AQ488" s="309"/>
      <c r="AR488" s="309"/>
      <c r="AS488" s="309"/>
      <c r="AT488" s="309"/>
      <c r="AU488" s="309"/>
      <c r="AV488" s="309"/>
      <c r="AW488" s="309"/>
      <c r="AX488" s="309"/>
    </row>
    <row r="489" spans="1:51">
      <c r="A489" s="108"/>
      <c r="B489" s="108"/>
      <c r="C489" s="108"/>
      <c r="D489" s="120"/>
      <c r="E489" s="260"/>
      <c r="F489" s="260"/>
      <c r="G489" s="261"/>
      <c r="H489" s="379"/>
      <c r="I489" s="379"/>
      <c r="J489" s="380"/>
      <c r="K489" s="379"/>
      <c r="L489" s="379"/>
      <c r="M489" s="379"/>
      <c r="N489" s="379"/>
      <c r="O489" s="379"/>
      <c r="P489" s="379"/>
      <c r="Q489" s="488"/>
      <c r="R489" s="488"/>
      <c r="S489" s="488"/>
      <c r="T489" s="488"/>
      <c r="U489" s="488"/>
      <c r="V489" s="488"/>
      <c r="W489" s="488"/>
      <c r="X489" s="488"/>
      <c r="Y489" s="488"/>
      <c r="Z489" s="583"/>
      <c r="AA489" s="583"/>
      <c r="AB489" s="583"/>
      <c r="AC489" s="583"/>
      <c r="AD489" s="583"/>
      <c r="AE489" s="583"/>
      <c r="AF489" s="583"/>
      <c r="AG489" s="583"/>
      <c r="AH489" s="583"/>
      <c r="AI489" s="583"/>
      <c r="AJ489" s="583"/>
      <c r="AK489" s="583"/>
      <c r="AL489" s="583"/>
      <c r="AM489" s="583"/>
      <c r="AN489" s="309"/>
      <c r="AO489" s="309"/>
      <c r="AP489" s="309"/>
      <c r="AQ489" s="309"/>
      <c r="AR489" s="309"/>
      <c r="AS489" s="309"/>
      <c r="AT489" s="309"/>
      <c r="AU489" s="309"/>
      <c r="AV489" s="309"/>
      <c r="AW489" s="309"/>
      <c r="AX489" s="309"/>
    </row>
    <row r="490" spans="1:51">
      <c r="A490" s="108"/>
      <c r="B490" s="108"/>
      <c r="C490" s="108"/>
      <c r="D490" s="120"/>
      <c r="E490" s="260"/>
      <c r="F490" s="260"/>
      <c r="G490" s="261"/>
      <c r="H490" s="379"/>
      <c r="I490" s="379"/>
      <c r="J490" s="380"/>
      <c r="K490" s="379"/>
      <c r="L490" s="379"/>
      <c r="M490" s="379"/>
      <c r="N490" s="379"/>
      <c r="O490" s="379"/>
      <c r="P490" s="379"/>
      <c r="Q490" s="488"/>
      <c r="R490" s="488"/>
      <c r="S490" s="488"/>
      <c r="T490" s="488"/>
      <c r="U490" s="488"/>
      <c r="V490" s="488"/>
      <c r="W490" s="488"/>
      <c r="X490" s="488"/>
      <c r="Y490" s="488"/>
      <c r="Z490" s="583"/>
      <c r="AA490" s="583"/>
      <c r="AB490" s="583"/>
      <c r="AC490" s="583"/>
      <c r="AD490" s="583"/>
      <c r="AE490" s="583"/>
      <c r="AF490" s="583"/>
      <c r="AG490" s="583"/>
      <c r="AH490" s="583"/>
      <c r="AI490" s="583"/>
      <c r="AJ490" s="583"/>
      <c r="AK490" s="583"/>
      <c r="AL490" s="583"/>
      <c r="AM490" s="583"/>
      <c r="AN490" s="309"/>
      <c r="AO490" s="309"/>
      <c r="AP490" s="309"/>
      <c r="AQ490" s="309"/>
      <c r="AR490" s="309"/>
      <c r="AS490" s="309"/>
      <c r="AT490" s="309"/>
      <c r="AU490" s="309"/>
      <c r="AV490" s="309"/>
      <c r="AW490" s="309"/>
      <c r="AX490" s="309"/>
    </row>
    <row r="491" spans="1:51">
      <c r="A491" s="108"/>
      <c r="B491" s="108"/>
      <c r="C491" s="108"/>
      <c r="D491" s="120"/>
      <c r="E491" s="260"/>
      <c r="F491" s="260"/>
      <c r="G491" s="261"/>
      <c r="H491" s="379"/>
      <c r="I491" s="379"/>
      <c r="J491" s="380"/>
      <c r="K491" s="379"/>
      <c r="L491" s="379"/>
      <c r="M491" s="379"/>
      <c r="N491" s="379"/>
      <c r="O491" s="379"/>
      <c r="P491" s="379"/>
      <c r="Q491" s="488"/>
      <c r="R491" s="488"/>
      <c r="S491" s="488"/>
      <c r="T491" s="488"/>
      <c r="U491" s="488"/>
      <c r="V491" s="488"/>
      <c r="W491" s="488"/>
      <c r="X491" s="488"/>
      <c r="Y491" s="488"/>
      <c r="Z491" s="583"/>
      <c r="AA491" s="583"/>
      <c r="AB491" s="583"/>
      <c r="AC491" s="583"/>
      <c r="AD491" s="583"/>
      <c r="AE491" s="583"/>
      <c r="AF491" s="583"/>
      <c r="AG491" s="583"/>
      <c r="AH491" s="583"/>
      <c r="AI491" s="583"/>
      <c r="AJ491" s="583"/>
      <c r="AK491" s="583"/>
      <c r="AL491" s="583"/>
      <c r="AM491" s="583"/>
      <c r="AN491" s="309"/>
      <c r="AO491" s="309"/>
      <c r="AP491" s="309"/>
      <c r="AQ491" s="309"/>
      <c r="AR491" s="309"/>
      <c r="AS491" s="309"/>
      <c r="AT491" s="309"/>
      <c r="AU491" s="309"/>
      <c r="AV491" s="309"/>
      <c r="AW491" s="309"/>
      <c r="AX491" s="309"/>
    </row>
    <row r="492" spans="1:51">
      <c r="A492" s="108"/>
      <c r="B492" s="108"/>
      <c r="C492" s="108"/>
      <c r="D492" s="120"/>
      <c r="E492" s="260"/>
      <c r="F492" s="260"/>
      <c r="G492" s="261"/>
      <c r="H492" s="379"/>
      <c r="I492" s="379"/>
      <c r="J492" s="380"/>
      <c r="K492" s="379"/>
      <c r="L492" s="379"/>
      <c r="M492" s="379"/>
      <c r="N492" s="379"/>
      <c r="O492" s="379"/>
      <c r="P492" s="379"/>
      <c r="Q492" s="488"/>
      <c r="R492" s="488"/>
      <c r="S492" s="488"/>
      <c r="T492" s="488"/>
      <c r="U492" s="488"/>
      <c r="V492" s="488"/>
      <c r="W492" s="488"/>
      <c r="X492" s="488"/>
      <c r="Y492" s="488"/>
      <c r="Z492" s="583"/>
      <c r="AA492" s="583"/>
      <c r="AB492" s="583"/>
      <c r="AC492" s="583"/>
      <c r="AD492" s="583"/>
      <c r="AE492" s="583"/>
      <c r="AF492" s="583"/>
      <c r="AG492" s="583"/>
      <c r="AH492" s="583"/>
      <c r="AI492" s="583"/>
      <c r="AJ492" s="583"/>
      <c r="AK492" s="583"/>
      <c r="AL492" s="583"/>
      <c r="AM492" s="583"/>
      <c r="AN492" s="309"/>
      <c r="AO492" s="309"/>
      <c r="AP492" s="309"/>
      <c r="AQ492" s="309"/>
      <c r="AR492" s="309"/>
      <c r="AS492" s="309"/>
      <c r="AT492" s="309"/>
      <c r="AU492" s="309"/>
      <c r="AV492" s="309"/>
      <c r="AW492" s="309"/>
      <c r="AX492" s="309"/>
    </row>
    <row r="493" spans="1:51">
      <c r="A493" s="108"/>
      <c r="B493" s="108"/>
      <c r="C493" s="108"/>
      <c r="D493" s="120"/>
      <c r="E493" s="260"/>
      <c r="F493" s="260"/>
      <c r="G493" s="261"/>
      <c r="H493" s="379"/>
      <c r="I493" s="379"/>
      <c r="J493" s="380"/>
      <c r="K493" s="379"/>
      <c r="L493" s="379"/>
      <c r="M493" s="379"/>
      <c r="N493" s="379"/>
      <c r="O493" s="379"/>
      <c r="P493" s="379"/>
      <c r="Q493" s="488"/>
      <c r="R493" s="488"/>
      <c r="S493" s="488"/>
      <c r="T493" s="488"/>
      <c r="U493" s="488"/>
      <c r="V493" s="488"/>
      <c r="W493" s="488"/>
      <c r="X493" s="488"/>
      <c r="Y493" s="488"/>
      <c r="Z493" s="583"/>
      <c r="AA493" s="583"/>
      <c r="AB493" s="583"/>
      <c r="AC493" s="583"/>
      <c r="AD493" s="583"/>
      <c r="AE493" s="583"/>
      <c r="AF493" s="583"/>
      <c r="AG493" s="583"/>
      <c r="AH493" s="583"/>
      <c r="AI493" s="583"/>
      <c r="AJ493" s="583"/>
      <c r="AK493" s="583"/>
      <c r="AL493" s="583"/>
      <c r="AM493" s="583"/>
      <c r="AN493" s="309"/>
      <c r="AO493" s="309"/>
      <c r="AP493" s="309"/>
      <c r="AQ493" s="309"/>
      <c r="AR493" s="309"/>
      <c r="AS493" s="309"/>
      <c r="AT493" s="309"/>
      <c r="AU493" s="309"/>
      <c r="AV493" s="309"/>
      <c r="AW493" s="309"/>
      <c r="AX493" s="309"/>
    </row>
    <row r="494" spans="1:51">
      <c r="A494" s="108"/>
      <c r="B494" s="108"/>
      <c r="C494" s="108"/>
      <c r="D494" s="120"/>
      <c r="E494" s="260"/>
      <c r="F494" s="260"/>
      <c r="G494" s="261"/>
      <c r="H494" s="379"/>
      <c r="I494" s="379"/>
      <c r="J494" s="380"/>
      <c r="K494" s="379"/>
      <c r="L494" s="379"/>
      <c r="M494" s="379"/>
      <c r="N494" s="379"/>
      <c r="O494" s="379"/>
      <c r="P494" s="379"/>
      <c r="Q494" s="488"/>
      <c r="R494" s="488"/>
      <c r="S494" s="488"/>
      <c r="T494" s="488"/>
      <c r="U494" s="488"/>
      <c r="V494" s="488"/>
      <c r="W494" s="488"/>
      <c r="X494" s="488"/>
      <c r="Y494" s="488"/>
      <c r="Z494" s="583"/>
      <c r="AA494" s="583"/>
      <c r="AB494" s="583"/>
      <c r="AC494" s="583"/>
      <c r="AD494" s="583"/>
      <c r="AE494" s="583"/>
      <c r="AF494" s="583"/>
      <c r="AG494" s="583"/>
      <c r="AH494" s="583"/>
      <c r="AI494" s="583"/>
      <c r="AJ494" s="583"/>
      <c r="AK494" s="583"/>
      <c r="AL494" s="583"/>
      <c r="AM494" s="583"/>
      <c r="AN494" s="309"/>
      <c r="AO494" s="309"/>
      <c r="AP494" s="309"/>
      <c r="AQ494" s="309"/>
      <c r="AR494" s="309"/>
      <c r="AS494" s="309"/>
      <c r="AT494" s="309"/>
      <c r="AU494" s="309"/>
      <c r="AV494" s="309"/>
      <c r="AW494" s="309"/>
      <c r="AX494" s="309"/>
    </row>
    <row r="495" spans="1:51">
      <c r="A495" s="108"/>
      <c r="B495" s="108"/>
      <c r="C495" s="108"/>
      <c r="D495" s="120"/>
      <c r="E495" s="260"/>
      <c r="F495" s="260"/>
      <c r="G495" s="261"/>
      <c r="H495" s="379"/>
      <c r="I495" s="379"/>
      <c r="J495" s="380"/>
      <c r="K495" s="379"/>
      <c r="L495" s="379"/>
      <c r="M495" s="379"/>
      <c r="N495" s="379"/>
      <c r="O495" s="379"/>
      <c r="P495" s="379"/>
      <c r="Q495" s="488"/>
      <c r="R495" s="488"/>
      <c r="S495" s="488"/>
      <c r="T495" s="488"/>
      <c r="U495" s="488"/>
      <c r="V495" s="488"/>
      <c r="W495" s="488"/>
      <c r="X495" s="488"/>
      <c r="Y495" s="488"/>
      <c r="Z495" s="583"/>
      <c r="AA495" s="583"/>
      <c r="AB495" s="583"/>
      <c r="AC495" s="583"/>
      <c r="AD495" s="583"/>
      <c r="AE495" s="583"/>
      <c r="AF495" s="583"/>
      <c r="AG495" s="583"/>
      <c r="AH495" s="583"/>
      <c r="AI495" s="583"/>
      <c r="AJ495" s="583"/>
      <c r="AK495" s="583"/>
      <c r="AL495" s="583"/>
      <c r="AM495" s="583"/>
      <c r="AN495" s="309"/>
      <c r="AO495" s="309"/>
      <c r="AP495" s="309"/>
      <c r="AQ495" s="309"/>
      <c r="AR495" s="309"/>
      <c r="AS495" s="309"/>
      <c r="AT495" s="309"/>
      <c r="AU495" s="309"/>
      <c r="AV495" s="309"/>
      <c r="AW495" s="309"/>
      <c r="AX495" s="309"/>
    </row>
    <row r="496" spans="1:51">
      <c r="A496" s="108"/>
      <c r="B496" s="108"/>
      <c r="C496" s="108"/>
      <c r="D496" s="120"/>
      <c r="E496" s="260"/>
      <c r="F496" s="260"/>
      <c r="G496" s="261"/>
      <c r="H496" s="379"/>
      <c r="I496" s="379"/>
      <c r="J496" s="380"/>
      <c r="K496" s="379"/>
      <c r="L496" s="379"/>
      <c r="M496" s="379"/>
      <c r="N496" s="379"/>
      <c r="O496" s="379"/>
      <c r="P496" s="379"/>
      <c r="Q496" s="488"/>
      <c r="R496" s="488"/>
      <c r="S496" s="488"/>
      <c r="T496" s="488"/>
      <c r="U496" s="488"/>
      <c r="V496" s="488"/>
      <c r="W496" s="488"/>
      <c r="X496" s="488"/>
      <c r="Y496" s="488"/>
      <c r="Z496" s="583"/>
      <c r="AA496" s="583"/>
      <c r="AB496" s="583"/>
      <c r="AC496" s="583"/>
      <c r="AD496" s="583"/>
      <c r="AE496" s="583"/>
      <c r="AF496" s="583"/>
      <c r="AG496" s="583"/>
      <c r="AH496" s="583"/>
      <c r="AI496" s="583"/>
      <c r="AJ496" s="583"/>
      <c r="AK496" s="583"/>
      <c r="AL496" s="583"/>
      <c r="AM496" s="583"/>
      <c r="AN496" s="309"/>
      <c r="AO496" s="309"/>
      <c r="AP496" s="309"/>
      <c r="AQ496" s="309"/>
      <c r="AR496" s="309"/>
      <c r="AS496" s="309"/>
      <c r="AT496" s="309"/>
      <c r="AU496" s="309"/>
      <c r="AV496" s="309"/>
      <c r="AW496" s="309"/>
      <c r="AX496" s="309"/>
    </row>
    <row r="497" spans="1:50">
      <c r="A497" s="108"/>
      <c r="B497" s="108"/>
      <c r="C497" s="108"/>
      <c r="D497" s="120"/>
      <c r="E497" s="260"/>
      <c r="F497" s="260"/>
      <c r="G497" s="261"/>
      <c r="H497" s="379"/>
      <c r="I497" s="379"/>
      <c r="J497" s="380"/>
      <c r="K497" s="379"/>
      <c r="L497" s="379"/>
      <c r="M497" s="379"/>
      <c r="N497" s="379"/>
      <c r="O497" s="379"/>
      <c r="P497" s="379"/>
      <c r="Q497" s="488"/>
      <c r="R497" s="488"/>
      <c r="S497" s="488"/>
      <c r="T497" s="488"/>
      <c r="U497" s="488"/>
      <c r="V497" s="488"/>
      <c r="W497" s="488"/>
      <c r="X497" s="488"/>
      <c r="Y497" s="488"/>
      <c r="Z497" s="583"/>
      <c r="AA497" s="583"/>
      <c r="AB497" s="583"/>
      <c r="AC497" s="583"/>
      <c r="AD497" s="583"/>
      <c r="AE497" s="583"/>
      <c r="AF497" s="583"/>
      <c r="AG497" s="583"/>
      <c r="AH497" s="583"/>
      <c r="AI497" s="583"/>
      <c r="AJ497" s="583"/>
      <c r="AK497" s="583"/>
      <c r="AL497" s="583"/>
      <c r="AM497" s="583"/>
      <c r="AN497" s="309"/>
      <c r="AO497" s="309"/>
      <c r="AP497" s="309"/>
      <c r="AQ497" s="309"/>
      <c r="AR497" s="309"/>
      <c r="AS497" s="309"/>
      <c r="AT497" s="309"/>
      <c r="AU497" s="309"/>
      <c r="AV497" s="309"/>
      <c r="AW497" s="309"/>
      <c r="AX497" s="309"/>
    </row>
    <row r="498" spans="1:50">
      <c r="A498" s="108"/>
      <c r="B498" s="108"/>
      <c r="C498" s="108"/>
      <c r="D498" s="120"/>
      <c r="E498" s="260"/>
      <c r="F498" s="260"/>
      <c r="G498" s="261"/>
      <c r="H498" s="379"/>
      <c r="I498" s="379"/>
      <c r="J498" s="380"/>
      <c r="K498" s="379"/>
      <c r="L498" s="379"/>
      <c r="M498" s="379"/>
      <c r="N498" s="379"/>
      <c r="O498" s="379"/>
      <c r="P498" s="379"/>
      <c r="Q498" s="488"/>
      <c r="R498" s="488"/>
      <c r="S498" s="488"/>
      <c r="T498" s="488"/>
      <c r="U498" s="488"/>
      <c r="V498" s="488"/>
      <c r="W498" s="488"/>
      <c r="X498" s="488"/>
      <c r="Y498" s="488"/>
      <c r="Z498" s="583"/>
      <c r="AA498" s="583"/>
      <c r="AB498" s="583"/>
      <c r="AC498" s="583"/>
      <c r="AD498" s="583"/>
      <c r="AE498" s="583"/>
      <c r="AF498" s="583"/>
      <c r="AG498" s="583"/>
      <c r="AH498" s="583"/>
      <c r="AI498" s="583"/>
      <c r="AJ498" s="583"/>
      <c r="AK498" s="583"/>
      <c r="AL498" s="583"/>
      <c r="AM498" s="583"/>
      <c r="AN498" s="309"/>
      <c r="AO498" s="309"/>
      <c r="AP498" s="309"/>
      <c r="AQ498" s="309"/>
      <c r="AR498" s="309"/>
      <c r="AS498" s="309"/>
      <c r="AT498" s="309"/>
      <c r="AU498" s="309"/>
      <c r="AV498" s="309"/>
      <c r="AW498" s="309"/>
      <c r="AX498" s="309"/>
    </row>
    <row r="499" spans="1:50">
      <c r="A499" s="108"/>
      <c r="B499" s="108"/>
      <c r="C499" s="108"/>
      <c r="D499" s="120"/>
      <c r="E499" s="260"/>
      <c r="F499" s="260"/>
      <c r="G499" s="261"/>
      <c r="H499" s="379"/>
      <c r="I499" s="379"/>
      <c r="J499" s="380"/>
      <c r="K499" s="379"/>
      <c r="L499" s="379"/>
      <c r="M499" s="379"/>
      <c r="N499" s="379"/>
      <c r="O499" s="379"/>
      <c r="P499" s="379"/>
      <c r="Q499" s="488"/>
      <c r="R499" s="488"/>
      <c r="S499" s="488"/>
      <c r="T499" s="488"/>
      <c r="U499" s="488"/>
      <c r="V499" s="488"/>
      <c r="W499" s="488"/>
      <c r="X499" s="488"/>
      <c r="Y499" s="488"/>
      <c r="Z499" s="583"/>
      <c r="AA499" s="583"/>
      <c r="AB499" s="583"/>
      <c r="AC499" s="583"/>
      <c r="AD499" s="583"/>
      <c r="AE499" s="583"/>
      <c r="AF499" s="583"/>
      <c r="AG499" s="583"/>
      <c r="AH499" s="583"/>
      <c r="AI499" s="583"/>
      <c r="AJ499" s="583"/>
      <c r="AK499" s="583"/>
      <c r="AL499" s="583"/>
      <c r="AM499" s="583"/>
      <c r="AN499" s="309"/>
      <c r="AO499" s="309"/>
      <c r="AP499" s="309"/>
      <c r="AQ499" s="309"/>
      <c r="AR499" s="309"/>
      <c r="AS499" s="309"/>
      <c r="AT499" s="309"/>
      <c r="AU499" s="309"/>
      <c r="AV499" s="309"/>
      <c r="AW499" s="309"/>
      <c r="AX499" s="309"/>
    </row>
    <row r="500" spans="1:50">
      <c r="A500" s="108"/>
      <c r="B500" s="108"/>
      <c r="C500" s="108"/>
      <c r="D500" s="120"/>
      <c r="E500" s="260"/>
      <c r="F500" s="260"/>
      <c r="G500" s="261"/>
      <c r="H500" s="379"/>
      <c r="I500" s="379"/>
      <c r="J500" s="380"/>
      <c r="K500" s="379"/>
      <c r="L500" s="379"/>
      <c r="M500" s="379"/>
      <c r="N500" s="379"/>
      <c r="O500" s="379"/>
      <c r="P500" s="379"/>
      <c r="Q500" s="488"/>
      <c r="R500" s="488"/>
      <c r="S500" s="488"/>
      <c r="T500" s="488"/>
      <c r="U500" s="488"/>
      <c r="V500" s="488"/>
      <c r="W500" s="488"/>
      <c r="X500" s="488"/>
      <c r="Y500" s="488"/>
      <c r="Z500" s="583"/>
      <c r="AA500" s="583"/>
      <c r="AB500" s="583"/>
      <c r="AC500" s="583"/>
      <c r="AD500" s="583"/>
      <c r="AE500" s="583"/>
      <c r="AF500" s="583"/>
      <c r="AG500" s="583"/>
      <c r="AH500" s="583"/>
      <c r="AI500" s="583"/>
      <c r="AJ500" s="583"/>
      <c r="AK500" s="583"/>
      <c r="AL500" s="583"/>
      <c r="AM500" s="583"/>
      <c r="AN500" s="309"/>
      <c r="AO500" s="309"/>
      <c r="AP500" s="309"/>
      <c r="AQ500" s="309"/>
      <c r="AR500" s="309"/>
      <c r="AS500" s="309"/>
      <c r="AT500" s="309"/>
      <c r="AU500" s="309"/>
      <c r="AV500" s="309"/>
      <c r="AW500" s="309"/>
      <c r="AX500" s="309"/>
    </row>
    <row r="501" spans="1:50">
      <c r="A501" s="108"/>
      <c r="B501" s="108"/>
      <c r="C501" s="108"/>
      <c r="D501" s="120"/>
      <c r="E501" s="260"/>
      <c r="F501" s="260"/>
      <c r="G501" s="261"/>
      <c r="H501" s="379"/>
      <c r="I501" s="379"/>
      <c r="J501" s="380"/>
      <c r="K501" s="379"/>
      <c r="L501" s="379"/>
      <c r="M501" s="379"/>
      <c r="N501" s="379"/>
      <c r="O501" s="379"/>
      <c r="P501" s="379"/>
      <c r="Q501" s="488"/>
      <c r="R501" s="488"/>
      <c r="S501" s="488"/>
      <c r="T501" s="488"/>
      <c r="U501" s="488"/>
      <c r="V501" s="488"/>
      <c r="W501" s="488"/>
      <c r="X501" s="488"/>
      <c r="Y501" s="488"/>
      <c r="Z501" s="583"/>
      <c r="AA501" s="583"/>
      <c r="AB501" s="583"/>
      <c r="AC501" s="583"/>
      <c r="AD501" s="583"/>
      <c r="AE501" s="583"/>
      <c r="AF501" s="583"/>
      <c r="AG501" s="583"/>
      <c r="AH501" s="583"/>
      <c r="AI501" s="583"/>
      <c r="AJ501" s="583"/>
      <c r="AK501" s="583"/>
      <c r="AL501" s="583"/>
      <c r="AM501" s="583"/>
      <c r="AN501" s="309"/>
      <c r="AO501" s="309"/>
      <c r="AP501" s="309"/>
      <c r="AQ501" s="309"/>
      <c r="AR501" s="309"/>
      <c r="AS501" s="309"/>
      <c r="AT501" s="309"/>
      <c r="AU501" s="309"/>
      <c r="AV501" s="309"/>
      <c r="AW501" s="309"/>
      <c r="AX501" s="309"/>
    </row>
    <row r="502" spans="1:50">
      <c r="A502" s="108"/>
      <c r="B502" s="108"/>
      <c r="C502" s="108"/>
      <c r="D502" s="120"/>
      <c r="E502" s="260"/>
      <c r="F502" s="260"/>
      <c r="G502" s="261"/>
      <c r="H502" s="379"/>
      <c r="I502" s="379"/>
      <c r="J502" s="380"/>
      <c r="K502" s="379"/>
      <c r="L502" s="379"/>
      <c r="M502" s="379"/>
      <c r="N502" s="379"/>
      <c r="O502" s="379"/>
      <c r="P502" s="379"/>
      <c r="Q502" s="488"/>
      <c r="R502" s="488"/>
      <c r="S502" s="488"/>
      <c r="T502" s="488"/>
      <c r="U502" s="488"/>
      <c r="V502" s="488"/>
      <c r="W502" s="488"/>
      <c r="X502" s="488"/>
      <c r="Y502" s="488"/>
      <c r="Z502" s="583"/>
      <c r="AA502" s="583"/>
      <c r="AB502" s="583"/>
      <c r="AC502" s="583"/>
      <c r="AD502" s="583"/>
      <c r="AE502" s="583"/>
      <c r="AF502" s="583"/>
      <c r="AG502" s="583"/>
      <c r="AH502" s="583"/>
      <c r="AI502" s="583"/>
      <c r="AJ502" s="583"/>
      <c r="AK502" s="583"/>
      <c r="AL502" s="583"/>
      <c r="AM502" s="583"/>
      <c r="AN502" s="309"/>
      <c r="AO502" s="309"/>
      <c r="AP502" s="309"/>
      <c r="AQ502" s="309"/>
      <c r="AR502" s="309"/>
      <c r="AS502" s="309"/>
      <c r="AT502" s="309"/>
      <c r="AU502" s="309"/>
      <c r="AV502" s="309"/>
      <c r="AW502" s="309"/>
      <c r="AX502" s="309"/>
    </row>
    <row r="503" spans="1:50">
      <c r="A503" s="108"/>
      <c r="B503" s="108"/>
      <c r="C503" s="108"/>
      <c r="D503" s="120"/>
      <c r="E503" s="260"/>
      <c r="F503" s="260"/>
      <c r="G503" s="261"/>
      <c r="H503" s="379"/>
      <c r="I503" s="379"/>
      <c r="J503" s="380"/>
      <c r="K503" s="379"/>
      <c r="L503" s="379"/>
      <c r="M503" s="379"/>
      <c r="N503" s="379"/>
      <c r="O503" s="379"/>
      <c r="P503" s="379"/>
      <c r="Q503" s="488"/>
      <c r="R503" s="488"/>
      <c r="S503" s="488"/>
      <c r="T503" s="488"/>
      <c r="U503" s="488"/>
      <c r="V503" s="488"/>
      <c r="W503" s="488"/>
      <c r="X503" s="488"/>
      <c r="Y503" s="488"/>
      <c r="Z503" s="583"/>
      <c r="AA503" s="583"/>
      <c r="AB503" s="583"/>
      <c r="AC503" s="583"/>
      <c r="AD503" s="583"/>
      <c r="AE503" s="583"/>
      <c r="AF503" s="583"/>
      <c r="AG503" s="583"/>
      <c r="AH503" s="583"/>
      <c r="AI503" s="583"/>
      <c r="AJ503" s="583"/>
      <c r="AK503" s="583"/>
      <c r="AL503" s="583"/>
      <c r="AM503" s="583"/>
      <c r="AN503" s="309"/>
      <c r="AO503" s="309"/>
      <c r="AP503" s="309"/>
      <c r="AQ503" s="309"/>
      <c r="AR503" s="309"/>
      <c r="AS503" s="309"/>
      <c r="AT503" s="309"/>
      <c r="AU503" s="309"/>
      <c r="AV503" s="309"/>
      <c r="AW503" s="309"/>
      <c r="AX503" s="309"/>
    </row>
    <row r="504" spans="1:50">
      <c r="A504" s="108"/>
      <c r="B504" s="108"/>
      <c r="C504" s="108"/>
      <c r="D504" s="120"/>
      <c r="E504" s="260"/>
      <c r="F504" s="260"/>
      <c r="G504" s="261"/>
      <c r="H504" s="379"/>
      <c r="I504" s="379"/>
      <c r="J504" s="380"/>
      <c r="K504" s="379"/>
      <c r="L504" s="379"/>
      <c r="M504" s="379"/>
      <c r="N504" s="379"/>
      <c r="O504" s="379"/>
      <c r="P504" s="379"/>
      <c r="Q504" s="488"/>
      <c r="R504" s="488"/>
      <c r="S504" s="488"/>
      <c r="T504" s="488"/>
      <c r="U504" s="488"/>
      <c r="V504" s="488"/>
      <c r="W504" s="488"/>
      <c r="X504" s="488"/>
      <c r="Y504" s="488"/>
      <c r="Z504" s="583"/>
      <c r="AA504" s="583"/>
      <c r="AB504" s="583"/>
      <c r="AC504" s="583"/>
      <c r="AD504" s="583"/>
      <c r="AE504" s="583"/>
      <c r="AF504" s="583"/>
      <c r="AG504" s="583"/>
      <c r="AH504" s="583"/>
      <c r="AI504" s="583"/>
      <c r="AJ504" s="583"/>
      <c r="AK504" s="583"/>
      <c r="AL504" s="583"/>
      <c r="AM504" s="583"/>
      <c r="AN504" s="309"/>
      <c r="AO504" s="309"/>
      <c r="AP504" s="309"/>
      <c r="AQ504" s="309"/>
      <c r="AR504" s="309"/>
      <c r="AS504" s="309"/>
      <c r="AT504" s="309"/>
      <c r="AU504" s="309"/>
      <c r="AV504" s="309"/>
      <c r="AW504" s="309"/>
      <c r="AX504" s="309"/>
    </row>
    <row r="505" spans="1:50">
      <c r="A505" s="108"/>
      <c r="B505" s="108"/>
      <c r="C505" s="108"/>
      <c r="D505" s="120"/>
      <c r="E505" s="260"/>
      <c r="F505" s="260"/>
      <c r="G505" s="261"/>
      <c r="H505" s="379"/>
      <c r="I505" s="379"/>
      <c r="J505" s="380"/>
      <c r="K505" s="379"/>
      <c r="L505" s="379"/>
      <c r="M505" s="379"/>
      <c r="N505" s="379"/>
      <c r="O505" s="379"/>
      <c r="P505" s="379"/>
      <c r="Q505" s="488"/>
      <c r="R505" s="488"/>
      <c r="S505" s="488"/>
      <c r="T505" s="488"/>
      <c r="U505" s="488"/>
      <c r="V505" s="488"/>
      <c r="W505" s="488"/>
      <c r="X505" s="488"/>
      <c r="Y505" s="488"/>
      <c r="Z505" s="583"/>
      <c r="AA505" s="583"/>
      <c r="AB505" s="583"/>
      <c r="AC505" s="583"/>
      <c r="AD505" s="583"/>
      <c r="AE505" s="583"/>
      <c r="AF505" s="583"/>
      <c r="AG505" s="583"/>
      <c r="AH505" s="583"/>
      <c r="AI505" s="583"/>
      <c r="AJ505" s="583"/>
      <c r="AK505" s="583"/>
      <c r="AL505" s="583"/>
      <c r="AM505" s="583"/>
      <c r="AN505" s="309"/>
      <c r="AO505" s="309"/>
      <c r="AP505" s="309"/>
      <c r="AQ505" s="309"/>
      <c r="AR505" s="309"/>
      <c r="AS505" s="309"/>
      <c r="AT505" s="309"/>
      <c r="AU505" s="309"/>
      <c r="AV505" s="309"/>
      <c r="AW505" s="309"/>
      <c r="AX505" s="309"/>
    </row>
    <row r="506" spans="1:50">
      <c r="A506" s="108"/>
      <c r="B506" s="108"/>
      <c r="C506" s="108"/>
      <c r="D506" s="120"/>
      <c r="E506" s="260"/>
      <c r="F506" s="260"/>
      <c r="G506" s="261"/>
      <c r="H506" s="379"/>
      <c r="I506" s="379"/>
      <c r="J506" s="380"/>
      <c r="K506" s="379"/>
      <c r="L506" s="379"/>
      <c r="M506" s="379"/>
      <c r="N506" s="379"/>
      <c r="O506" s="379"/>
      <c r="P506" s="379"/>
      <c r="Q506" s="488"/>
      <c r="R506" s="488"/>
      <c r="S506" s="488"/>
      <c r="T506" s="488"/>
      <c r="U506" s="488"/>
      <c r="V506" s="488"/>
      <c r="W506" s="488"/>
      <c r="X506" s="488"/>
      <c r="Y506" s="488"/>
      <c r="Z506" s="583"/>
      <c r="AA506" s="583"/>
      <c r="AB506" s="583"/>
      <c r="AC506" s="583"/>
      <c r="AD506" s="583"/>
      <c r="AE506" s="583"/>
      <c r="AF506" s="583"/>
      <c r="AG506" s="583"/>
      <c r="AH506" s="583"/>
      <c r="AI506" s="583"/>
      <c r="AJ506" s="583"/>
      <c r="AK506" s="583"/>
      <c r="AL506" s="583"/>
      <c r="AM506" s="583"/>
      <c r="AN506" s="309"/>
      <c r="AO506" s="309"/>
      <c r="AP506" s="309"/>
      <c r="AQ506" s="309"/>
      <c r="AR506" s="309"/>
      <c r="AS506" s="309"/>
      <c r="AT506" s="309"/>
      <c r="AU506" s="309"/>
      <c r="AV506" s="309"/>
      <c r="AW506" s="309"/>
      <c r="AX506" s="309"/>
    </row>
    <row r="507" spans="1:50">
      <c r="A507" s="108"/>
      <c r="B507" s="108"/>
      <c r="C507" s="108"/>
      <c r="D507" s="120"/>
      <c r="E507" s="260"/>
      <c r="F507" s="260"/>
      <c r="G507" s="261"/>
      <c r="H507" s="379"/>
      <c r="I507" s="379"/>
      <c r="J507" s="380"/>
      <c r="K507" s="379"/>
      <c r="L507" s="379"/>
      <c r="M507" s="379"/>
      <c r="N507" s="379"/>
      <c r="O507" s="379"/>
      <c r="P507" s="379"/>
      <c r="Q507" s="488"/>
      <c r="R507" s="488"/>
      <c r="S507" s="488"/>
      <c r="T507" s="488"/>
      <c r="U507" s="488"/>
      <c r="V507" s="488"/>
      <c r="W507" s="488"/>
      <c r="X507" s="488"/>
      <c r="Y507" s="488"/>
      <c r="Z507" s="583"/>
      <c r="AA507" s="583"/>
      <c r="AB507" s="583"/>
      <c r="AC507" s="583"/>
      <c r="AD507" s="583"/>
      <c r="AE507" s="583"/>
      <c r="AF507" s="583"/>
      <c r="AG507" s="583"/>
      <c r="AH507" s="583"/>
      <c r="AI507" s="583"/>
      <c r="AJ507" s="583"/>
      <c r="AK507" s="583"/>
      <c r="AL507" s="583"/>
      <c r="AM507" s="583"/>
      <c r="AN507" s="309"/>
      <c r="AO507" s="309"/>
      <c r="AP507" s="309"/>
      <c r="AQ507" s="309"/>
      <c r="AR507" s="309"/>
      <c r="AS507" s="309"/>
      <c r="AT507" s="309"/>
      <c r="AU507" s="309"/>
      <c r="AV507" s="309"/>
      <c r="AW507" s="309"/>
      <c r="AX507" s="309"/>
    </row>
    <row r="508" spans="1:50">
      <c r="A508" s="108"/>
      <c r="B508" s="108"/>
      <c r="C508" s="108"/>
      <c r="D508" s="120"/>
      <c r="E508" s="260"/>
      <c r="F508" s="260"/>
      <c r="G508" s="261"/>
      <c r="H508" s="379"/>
      <c r="I508" s="379"/>
      <c r="J508" s="380"/>
      <c r="K508" s="379"/>
      <c r="L508" s="379"/>
      <c r="M508" s="379"/>
      <c r="N508" s="379"/>
      <c r="O508" s="379"/>
      <c r="P508" s="379"/>
      <c r="Q508" s="488"/>
      <c r="R508" s="488"/>
      <c r="S508" s="488"/>
      <c r="T508" s="488"/>
      <c r="U508" s="488"/>
      <c r="V508" s="488"/>
      <c r="W508" s="488"/>
      <c r="X508" s="488"/>
      <c r="Y508" s="488"/>
      <c r="Z508" s="583"/>
      <c r="AA508" s="583"/>
      <c r="AB508" s="583"/>
      <c r="AC508" s="583"/>
      <c r="AD508" s="583"/>
      <c r="AE508" s="583"/>
      <c r="AF508" s="583"/>
      <c r="AG508" s="583"/>
      <c r="AH508" s="583"/>
      <c r="AI508" s="583"/>
      <c r="AJ508" s="583"/>
      <c r="AK508" s="583"/>
      <c r="AL508" s="583"/>
      <c r="AM508" s="583"/>
      <c r="AN508" s="309"/>
      <c r="AO508" s="309"/>
      <c r="AP508" s="309"/>
      <c r="AQ508" s="309"/>
      <c r="AR508" s="309"/>
      <c r="AS508" s="309"/>
      <c r="AT508" s="309"/>
      <c r="AU508" s="309"/>
      <c r="AV508" s="309"/>
      <c r="AW508" s="309"/>
      <c r="AX508" s="309"/>
    </row>
    <row r="509" spans="1:50">
      <c r="A509" s="108"/>
      <c r="B509" s="108"/>
      <c r="C509" s="108"/>
      <c r="D509" s="120"/>
      <c r="E509" s="260"/>
      <c r="F509" s="260"/>
      <c r="G509" s="261"/>
      <c r="H509" s="379"/>
      <c r="I509" s="379"/>
      <c r="J509" s="380"/>
      <c r="K509" s="379"/>
      <c r="L509" s="379"/>
      <c r="M509" s="379"/>
      <c r="N509" s="379"/>
      <c r="O509" s="379"/>
      <c r="P509" s="379"/>
      <c r="Q509" s="488"/>
      <c r="R509" s="488"/>
      <c r="S509" s="488"/>
      <c r="T509" s="488"/>
      <c r="U509" s="488"/>
      <c r="V509" s="488"/>
      <c r="W509" s="488"/>
      <c r="X509" s="488"/>
      <c r="Y509" s="488"/>
      <c r="Z509" s="583"/>
      <c r="AA509" s="583"/>
      <c r="AB509" s="583"/>
      <c r="AC509" s="583"/>
      <c r="AD509" s="583"/>
      <c r="AE509" s="583"/>
      <c r="AF509" s="583"/>
      <c r="AG509" s="583"/>
      <c r="AH509" s="583"/>
      <c r="AI509" s="583"/>
      <c r="AJ509" s="583"/>
      <c r="AK509" s="583"/>
      <c r="AL509" s="583"/>
      <c r="AM509" s="583"/>
      <c r="AN509" s="309"/>
      <c r="AO509" s="309"/>
      <c r="AP509" s="309"/>
      <c r="AQ509" s="309"/>
      <c r="AR509" s="309"/>
      <c r="AS509" s="309"/>
      <c r="AT509" s="309"/>
      <c r="AU509" s="309"/>
      <c r="AV509" s="309"/>
      <c r="AW509" s="309"/>
      <c r="AX509" s="309"/>
    </row>
    <row r="510" spans="1:50">
      <c r="A510" s="108"/>
      <c r="B510" s="108"/>
      <c r="C510" s="108"/>
      <c r="D510" s="120"/>
      <c r="E510" s="260"/>
      <c r="F510" s="260"/>
      <c r="G510" s="261"/>
      <c r="H510" s="379"/>
      <c r="I510" s="379"/>
      <c r="J510" s="380"/>
      <c r="K510" s="379"/>
      <c r="L510" s="379"/>
      <c r="M510" s="379"/>
      <c r="N510" s="379"/>
      <c r="O510" s="379"/>
      <c r="P510" s="379"/>
      <c r="Q510" s="488"/>
      <c r="R510" s="488"/>
      <c r="S510" s="488"/>
      <c r="T510" s="488"/>
      <c r="U510" s="488"/>
      <c r="V510" s="488"/>
      <c r="W510" s="488"/>
      <c r="X510" s="488"/>
      <c r="Y510" s="488"/>
      <c r="Z510" s="583"/>
      <c r="AA510" s="583"/>
      <c r="AB510" s="583"/>
      <c r="AC510" s="583"/>
      <c r="AD510" s="583"/>
      <c r="AE510" s="583"/>
      <c r="AF510" s="583"/>
      <c r="AG510" s="583"/>
      <c r="AH510" s="583"/>
      <c r="AI510" s="583"/>
      <c r="AJ510" s="583"/>
      <c r="AK510" s="583"/>
      <c r="AL510" s="583"/>
      <c r="AM510" s="583"/>
      <c r="AN510" s="309"/>
      <c r="AO510" s="309"/>
      <c r="AP510" s="309"/>
      <c r="AQ510" s="309"/>
      <c r="AR510" s="309"/>
      <c r="AS510" s="309"/>
      <c r="AT510" s="309"/>
      <c r="AU510" s="309"/>
      <c r="AV510" s="309"/>
      <c r="AW510" s="309"/>
      <c r="AX510" s="309"/>
    </row>
    <row r="511" spans="1:50">
      <c r="A511" s="108"/>
      <c r="B511" s="108"/>
      <c r="C511" s="108"/>
      <c r="D511" s="120"/>
      <c r="E511" s="260"/>
      <c r="F511" s="260"/>
      <c r="G511" s="261"/>
      <c r="H511" s="379"/>
      <c r="I511" s="379"/>
      <c r="J511" s="380"/>
      <c r="K511" s="379"/>
      <c r="L511" s="379"/>
      <c r="M511" s="379"/>
      <c r="N511" s="379"/>
      <c r="O511" s="379"/>
      <c r="P511" s="379"/>
      <c r="Q511" s="488"/>
      <c r="R511" s="488"/>
      <c r="S511" s="488"/>
      <c r="T511" s="488"/>
      <c r="U511" s="488"/>
      <c r="V511" s="488"/>
      <c r="W511" s="488"/>
      <c r="X511" s="488"/>
      <c r="Y511" s="488"/>
      <c r="Z511" s="583"/>
      <c r="AA511" s="583"/>
      <c r="AB511" s="583"/>
      <c r="AC511" s="583"/>
      <c r="AD511" s="583"/>
      <c r="AE511" s="583"/>
      <c r="AF511" s="583"/>
      <c r="AG511" s="583"/>
      <c r="AH511" s="583"/>
      <c r="AI511" s="583"/>
      <c r="AJ511" s="583"/>
      <c r="AK511" s="583"/>
      <c r="AL511" s="583"/>
      <c r="AM511" s="583"/>
      <c r="AN511" s="309"/>
      <c r="AO511" s="309"/>
      <c r="AP511" s="309"/>
      <c r="AQ511" s="309"/>
      <c r="AR511" s="309"/>
      <c r="AS511" s="309"/>
      <c r="AT511" s="309"/>
      <c r="AU511" s="309"/>
      <c r="AV511" s="309"/>
      <c r="AW511" s="309"/>
      <c r="AX511" s="309"/>
    </row>
    <row r="512" spans="1:50">
      <c r="A512" s="108"/>
      <c r="B512" s="108"/>
      <c r="C512" s="108"/>
      <c r="D512" s="120"/>
      <c r="E512" s="260"/>
      <c r="F512" s="260"/>
      <c r="G512" s="261"/>
      <c r="H512" s="379"/>
      <c r="I512" s="379"/>
      <c r="J512" s="380"/>
      <c r="K512" s="379"/>
      <c r="L512" s="379"/>
      <c r="M512" s="379"/>
      <c r="N512" s="379"/>
      <c r="O512" s="379"/>
      <c r="P512" s="379"/>
      <c r="Q512" s="488"/>
      <c r="R512" s="488"/>
      <c r="S512" s="488"/>
      <c r="T512" s="488"/>
      <c r="U512" s="488"/>
      <c r="V512" s="488"/>
      <c r="W512" s="488"/>
      <c r="X512" s="488"/>
      <c r="Y512" s="488"/>
      <c r="Z512" s="583"/>
      <c r="AA512" s="583"/>
      <c r="AB512" s="583"/>
      <c r="AC512" s="583"/>
      <c r="AD512" s="583"/>
      <c r="AE512" s="583"/>
      <c r="AF512" s="583"/>
      <c r="AG512" s="583"/>
      <c r="AH512" s="583"/>
      <c r="AI512" s="583"/>
      <c r="AJ512" s="583"/>
      <c r="AK512" s="583"/>
      <c r="AL512" s="583"/>
      <c r="AM512" s="583"/>
      <c r="AN512" s="309"/>
      <c r="AO512" s="309"/>
      <c r="AP512" s="309"/>
      <c r="AQ512" s="309"/>
      <c r="AR512" s="309"/>
      <c r="AS512" s="309"/>
      <c r="AT512" s="309"/>
      <c r="AU512" s="309"/>
      <c r="AV512" s="309"/>
      <c r="AW512" s="309"/>
      <c r="AX512" s="309"/>
    </row>
    <row r="513" spans="1:50">
      <c r="A513" s="108"/>
      <c r="B513" s="108"/>
      <c r="C513" s="108"/>
      <c r="D513" s="120"/>
      <c r="E513" s="260"/>
      <c r="F513" s="260"/>
      <c r="G513" s="261"/>
      <c r="H513" s="379"/>
      <c r="I513" s="379"/>
      <c r="J513" s="380"/>
      <c r="K513" s="379"/>
      <c r="L513" s="379"/>
      <c r="M513" s="379"/>
      <c r="N513" s="379"/>
      <c r="O513" s="379"/>
      <c r="P513" s="379"/>
      <c r="Q513" s="488"/>
      <c r="R513" s="488"/>
      <c r="S513" s="488"/>
      <c r="T513" s="488"/>
      <c r="U513" s="488"/>
      <c r="V513" s="488"/>
      <c r="W513" s="488"/>
      <c r="X513" s="488"/>
      <c r="Y513" s="488"/>
      <c r="Z513" s="583"/>
      <c r="AA513" s="583"/>
      <c r="AB513" s="583"/>
      <c r="AC513" s="583"/>
      <c r="AD513" s="583"/>
      <c r="AE513" s="583"/>
      <c r="AF513" s="583"/>
      <c r="AG513" s="583"/>
      <c r="AH513" s="583"/>
      <c r="AI513" s="583"/>
      <c r="AJ513" s="583"/>
      <c r="AK513" s="583"/>
      <c r="AL513" s="583"/>
      <c r="AM513" s="583"/>
      <c r="AN513" s="309"/>
      <c r="AO513" s="309"/>
      <c r="AP513" s="309"/>
      <c r="AQ513" s="309"/>
      <c r="AR513" s="309"/>
      <c r="AS513" s="309"/>
      <c r="AT513" s="309"/>
      <c r="AU513" s="309"/>
      <c r="AV513" s="309"/>
      <c r="AW513" s="309"/>
      <c r="AX513" s="309"/>
    </row>
    <row r="514" spans="1:50">
      <c r="A514" s="108"/>
      <c r="B514" s="108"/>
      <c r="C514" s="108"/>
      <c r="D514" s="120"/>
      <c r="E514" s="260"/>
      <c r="F514" s="260"/>
      <c r="G514" s="261"/>
      <c r="H514" s="379"/>
      <c r="I514" s="379"/>
      <c r="J514" s="380"/>
      <c r="K514" s="379"/>
      <c r="L514" s="379"/>
      <c r="M514" s="379"/>
      <c r="N514" s="379"/>
      <c r="O514" s="379"/>
      <c r="P514" s="379"/>
      <c r="Q514" s="488"/>
      <c r="R514" s="488"/>
      <c r="S514" s="488"/>
      <c r="T514" s="488"/>
      <c r="U514" s="488"/>
      <c r="V514" s="488"/>
      <c r="W514" s="488"/>
      <c r="X514" s="488"/>
      <c r="Y514" s="488"/>
      <c r="Z514" s="583"/>
      <c r="AA514" s="583"/>
      <c r="AB514" s="583"/>
      <c r="AC514" s="583"/>
      <c r="AD514" s="583"/>
      <c r="AE514" s="583"/>
      <c r="AF514" s="583"/>
      <c r="AG514" s="583"/>
      <c r="AH514" s="583"/>
      <c r="AI514" s="583"/>
      <c r="AJ514" s="583"/>
      <c r="AK514" s="583"/>
      <c r="AL514" s="583"/>
      <c r="AM514" s="583"/>
      <c r="AN514" s="309"/>
      <c r="AO514" s="309"/>
      <c r="AP514" s="309"/>
      <c r="AQ514" s="309"/>
      <c r="AR514" s="309"/>
      <c r="AS514" s="309"/>
      <c r="AT514" s="309"/>
      <c r="AU514" s="309"/>
      <c r="AV514" s="309"/>
      <c r="AW514" s="309"/>
      <c r="AX514" s="309"/>
    </row>
    <row r="515" spans="1:50">
      <c r="A515" s="108"/>
      <c r="B515" s="108"/>
      <c r="C515" s="108"/>
      <c r="D515" s="120"/>
      <c r="E515" s="260"/>
      <c r="F515" s="260"/>
      <c r="G515" s="261"/>
      <c r="H515" s="379"/>
      <c r="I515" s="379"/>
      <c r="J515" s="380"/>
      <c r="K515" s="379"/>
      <c r="L515" s="379"/>
      <c r="M515" s="379"/>
      <c r="N515" s="379"/>
      <c r="O515" s="379"/>
      <c r="P515" s="379"/>
      <c r="Q515" s="488"/>
      <c r="R515" s="488"/>
      <c r="S515" s="488"/>
      <c r="T515" s="488"/>
      <c r="U515" s="488"/>
      <c r="V515" s="488"/>
      <c r="W515" s="488"/>
      <c r="X515" s="488"/>
      <c r="Y515" s="488"/>
      <c r="Z515" s="583"/>
      <c r="AA515" s="583"/>
      <c r="AB515" s="583"/>
      <c r="AC515" s="583"/>
      <c r="AD515" s="583"/>
      <c r="AE515" s="583"/>
      <c r="AF515" s="583"/>
      <c r="AG515" s="583"/>
      <c r="AH515" s="583"/>
      <c r="AI515" s="583"/>
      <c r="AJ515" s="583"/>
      <c r="AK515" s="583"/>
      <c r="AL515" s="583"/>
      <c r="AM515" s="583"/>
      <c r="AN515" s="309"/>
      <c r="AO515" s="309"/>
      <c r="AP515" s="309"/>
      <c r="AQ515" s="309"/>
      <c r="AR515" s="309"/>
      <c r="AS515" s="309"/>
      <c r="AT515" s="309"/>
      <c r="AU515" s="309"/>
      <c r="AV515" s="309"/>
      <c r="AW515" s="309"/>
      <c r="AX515" s="309"/>
    </row>
    <row r="516" spans="1:50">
      <c r="A516" s="108"/>
      <c r="B516" s="108"/>
      <c r="C516" s="108"/>
      <c r="D516" s="120"/>
      <c r="E516" s="260"/>
      <c r="F516" s="260"/>
      <c r="G516" s="261"/>
      <c r="H516" s="379"/>
      <c r="I516" s="379"/>
      <c r="J516" s="380"/>
      <c r="K516" s="379"/>
      <c r="L516" s="379"/>
      <c r="M516" s="379"/>
      <c r="N516" s="379"/>
      <c r="O516" s="379"/>
      <c r="P516" s="379"/>
      <c r="Q516" s="488"/>
      <c r="R516" s="488"/>
      <c r="S516" s="488"/>
      <c r="T516" s="488"/>
      <c r="U516" s="488"/>
      <c r="V516" s="488"/>
      <c r="W516" s="488"/>
      <c r="X516" s="488"/>
      <c r="Y516" s="488"/>
      <c r="Z516" s="583"/>
      <c r="AA516" s="583"/>
      <c r="AB516" s="583"/>
      <c r="AC516" s="583"/>
      <c r="AD516" s="583"/>
      <c r="AE516" s="583"/>
      <c r="AF516" s="583"/>
      <c r="AG516" s="583"/>
      <c r="AH516" s="583"/>
      <c r="AI516" s="583"/>
      <c r="AJ516" s="583"/>
      <c r="AK516" s="583"/>
      <c r="AL516" s="583"/>
      <c r="AM516" s="583"/>
      <c r="AN516" s="309"/>
      <c r="AO516" s="309"/>
      <c r="AP516" s="309"/>
      <c r="AQ516" s="309"/>
      <c r="AR516" s="309"/>
      <c r="AS516" s="309"/>
      <c r="AT516" s="309"/>
      <c r="AU516" s="309"/>
      <c r="AV516" s="309"/>
      <c r="AW516" s="309"/>
      <c r="AX516" s="309"/>
    </row>
    <row r="517" spans="1:50">
      <c r="A517" s="108"/>
      <c r="B517" s="108"/>
      <c r="C517" s="108"/>
      <c r="D517" s="120"/>
      <c r="E517" s="260"/>
      <c r="F517" s="260"/>
      <c r="G517" s="261"/>
      <c r="H517" s="379"/>
      <c r="I517" s="379"/>
      <c r="J517" s="380"/>
      <c r="K517" s="379"/>
      <c r="L517" s="379"/>
      <c r="M517" s="379"/>
      <c r="N517" s="379"/>
      <c r="O517" s="379"/>
      <c r="P517" s="379"/>
      <c r="Q517" s="488"/>
      <c r="R517" s="488"/>
      <c r="S517" s="488"/>
      <c r="T517" s="488"/>
      <c r="U517" s="488"/>
      <c r="V517" s="488"/>
      <c r="W517" s="488"/>
      <c r="X517" s="488"/>
      <c r="Y517" s="488"/>
      <c r="Z517" s="583"/>
      <c r="AA517" s="583"/>
      <c r="AB517" s="583"/>
      <c r="AC517" s="583"/>
      <c r="AD517" s="583"/>
      <c r="AE517" s="583"/>
      <c r="AF517" s="583"/>
      <c r="AG517" s="583"/>
      <c r="AH517" s="583"/>
      <c r="AI517" s="583"/>
      <c r="AJ517" s="583"/>
      <c r="AK517" s="583"/>
      <c r="AL517" s="583"/>
      <c r="AM517" s="583"/>
      <c r="AN517" s="309"/>
      <c r="AO517" s="309"/>
      <c r="AP517" s="309"/>
      <c r="AQ517" s="309"/>
      <c r="AR517" s="309"/>
      <c r="AS517" s="309"/>
      <c r="AT517" s="309"/>
      <c r="AU517" s="309"/>
      <c r="AV517" s="309"/>
      <c r="AW517" s="309"/>
      <c r="AX517" s="309"/>
    </row>
    <row r="518" spans="1:50">
      <c r="A518" s="108"/>
      <c r="B518" s="108"/>
      <c r="C518" s="108"/>
      <c r="D518" s="120"/>
      <c r="E518" s="260"/>
      <c r="F518" s="260"/>
      <c r="G518" s="261"/>
      <c r="H518" s="379"/>
      <c r="I518" s="379"/>
      <c r="J518" s="380"/>
      <c r="K518" s="379"/>
      <c r="L518" s="379"/>
      <c r="M518" s="379"/>
      <c r="N518" s="379"/>
      <c r="O518" s="379"/>
      <c r="P518" s="379"/>
      <c r="Q518" s="488"/>
      <c r="R518" s="488"/>
      <c r="S518" s="488"/>
      <c r="T518" s="488"/>
      <c r="U518" s="488"/>
      <c r="V518" s="488"/>
      <c r="W518" s="488"/>
      <c r="X518" s="488"/>
      <c r="Y518" s="488"/>
      <c r="Z518" s="583"/>
      <c r="AA518" s="583"/>
      <c r="AB518" s="583"/>
      <c r="AC518" s="583"/>
      <c r="AD518" s="583"/>
      <c r="AE518" s="583"/>
      <c r="AF518" s="583"/>
      <c r="AG518" s="583"/>
      <c r="AH518" s="583"/>
      <c r="AI518" s="583"/>
      <c r="AJ518" s="583"/>
      <c r="AK518" s="583"/>
      <c r="AL518" s="583"/>
      <c r="AM518" s="583"/>
      <c r="AN518" s="309"/>
      <c r="AO518" s="309"/>
      <c r="AP518" s="309"/>
      <c r="AQ518" s="309"/>
      <c r="AR518" s="309"/>
      <c r="AS518" s="309"/>
      <c r="AT518" s="309"/>
      <c r="AU518" s="309"/>
      <c r="AV518" s="309"/>
      <c r="AW518" s="309"/>
      <c r="AX518" s="309"/>
    </row>
    <row r="519" spans="1:50">
      <c r="A519" s="108"/>
      <c r="B519" s="108"/>
      <c r="C519" s="108"/>
      <c r="D519" s="120"/>
      <c r="E519" s="260"/>
      <c r="F519" s="260"/>
      <c r="G519" s="261"/>
      <c r="H519" s="379"/>
      <c r="I519" s="379"/>
      <c r="J519" s="380"/>
      <c r="K519" s="379"/>
      <c r="L519" s="379"/>
      <c r="M519" s="379"/>
      <c r="N519" s="379"/>
      <c r="O519" s="379"/>
      <c r="P519" s="379"/>
      <c r="Q519" s="488"/>
      <c r="R519" s="488"/>
      <c r="S519" s="488"/>
      <c r="T519" s="488"/>
      <c r="U519" s="488"/>
      <c r="V519" s="488"/>
      <c r="W519" s="488"/>
      <c r="X519" s="488"/>
      <c r="Y519" s="488"/>
      <c r="Z519" s="583"/>
      <c r="AA519" s="583"/>
      <c r="AB519" s="583"/>
      <c r="AC519" s="583"/>
      <c r="AD519" s="583"/>
      <c r="AE519" s="583"/>
      <c r="AF519" s="583"/>
      <c r="AG519" s="583"/>
      <c r="AH519" s="583"/>
      <c r="AI519" s="583"/>
      <c r="AJ519" s="583"/>
      <c r="AK519" s="583"/>
      <c r="AL519" s="583"/>
      <c r="AM519" s="583"/>
      <c r="AN519" s="309"/>
      <c r="AO519" s="309"/>
      <c r="AP519" s="309"/>
      <c r="AQ519" s="309"/>
      <c r="AR519" s="309"/>
      <c r="AS519" s="309"/>
      <c r="AT519" s="309"/>
      <c r="AU519" s="309"/>
      <c r="AV519" s="309"/>
      <c r="AW519" s="309"/>
      <c r="AX519" s="309"/>
    </row>
    <row r="520" spans="1:50">
      <c r="A520" s="108"/>
      <c r="B520" s="108"/>
      <c r="C520" s="108"/>
      <c r="D520" s="120"/>
      <c r="E520" s="260"/>
      <c r="F520" s="260"/>
      <c r="G520" s="261"/>
      <c r="H520" s="379"/>
      <c r="I520" s="379"/>
      <c r="J520" s="380"/>
      <c r="K520" s="379"/>
      <c r="L520" s="379"/>
      <c r="M520" s="379"/>
      <c r="N520" s="379"/>
      <c r="O520" s="379"/>
      <c r="P520" s="379"/>
      <c r="Q520" s="488"/>
      <c r="R520" s="488"/>
      <c r="S520" s="488"/>
      <c r="T520" s="488"/>
      <c r="U520" s="488"/>
      <c r="V520" s="488"/>
      <c r="W520" s="488"/>
      <c r="X520" s="488"/>
      <c r="Y520" s="488"/>
      <c r="Z520" s="583"/>
      <c r="AA520" s="583"/>
      <c r="AB520" s="583"/>
      <c r="AC520" s="583"/>
      <c r="AD520" s="583"/>
      <c r="AE520" s="583"/>
      <c r="AF520" s="583"/>
      <c r="AG520" s="583"/>
      <c r="AH520" s="583"/>
      <c r="AI520" s="583"/>
      <c r="AJ520" s="583"/>
      <c r="AK520" s="583"/>
      <c r="AL520" s="583"/>
      <c r="AM520" s="583"/>
      <c r="AN520" s="309"/>
      <c r="AO520" s="309"/>
      <c r="AP520" s="309"/>
      <c r="AQ520" s="309"/>
      <c r="AR520" s="309"/>
      <c r="AS520" s="309"/>
      <c r="AT520" s="309"/>
      <c r="AU520" s="309"/>
      <c r="AV520" s="309"/>
      <c r="AW520" s="309"/>
      <c r="AX520" s="309"/>
    </row>
    <row r="521" spans="1:50">
      <c r="A521" s="108"/>
      <c r="B521" s="108"/>
      <c r="C521" s="108"/>
      <c r="D521" s="120"/>
      <c r="E521" s="260"/>
      <c r="F521" s="260"/>
      <c r="G521" s="261"/>
      <c r="H521" s="379"/>
      <c r="I521" s="379"/>
      <c r="J521" s="380"/>
      <c r="K521" s="379"/>
      <c r="L521" s="379"/>
      <c r="M521" s="379"/>
      <c r="N521" s="379"/>
      <c r="O521" s="379"/>
      <c r="P521" s="379"/>
      <c r="Q521" s="488"/>
      <c r="R521" s="488"/>
      <c r="S521" s="488"/>
      <c r="T521" s="488"/>
      <c r="U521" s="488"/>
      <c r="V521" s="488"/>
      <c r="W521" s="488"/>
      <c r="X521" s="488"/>
      <c r="Y521" s="488"/>
      <c r="Z521" s="583"/>
      <c r="AA521" s="583"/>
      <c r="AB521" s="583"/>
      <c r="AC521" s="583"/>
      <c r="AD521" s="583"/>
      <c r="AE521" s="583"/>
      <c r="AF521" s="583"/>
      <c r="AG521" s="583"/>
      <c r="AH521" s="583"/>
      <c r="AI521" s="583"/>
      <c r="AJ521" s="583"/>
      <c r="AK521" s="583"/>
      <c r="AL521" s="583"/>
      <c r="AM521" s="583"/>
      <c r="AN521" s="309"/>
      <c r="AO521" s="309"/>
      <c r="AP521" s="309"/>
      <c r="AQ521" s="309"/>
      <c r="AR521" s="309"/>
      <c r="AS521" s="309"/>
      <c r="AT521" s="309"/>
      <c r="AU521" s="309"/>
      <c r="AV521" s="309"/>
      <c r="AW521" s="309"/>
      <c r="AX521" s="309"/>
    </row>
    <row r="522" spans="1:50">
      <c r="A522" s="108"/>
      <c r="B522" s="108"/>
      <c r="C522" s="108"/>
      <c r="D522" s="120"/>
      <c r="E522" s="260"/>
      <c r="F522" s="260"/>
      <c r="G522" s="261"/>
      <c r="H522" s="379"/>
      <c r="I522" s="379"/>
      <c r="J522" s="380"/>
      <c r="K522" s="379"/>
      <c r="L522" s="379"/>
      <c r="M522" s="379"/>
      <c r="N522" s="379"/>
      <c r="O522" s="379"/>
      <c r="P522" s="379"/>
      <c r="Q522" s="488"/>
      <c r="R522" s="488"/>
      <c r="S522" s="488"/>
      <c r="T522" s="488"/>
      <c r="U522" s="488"/>
      <c r="V522" s="488"/>
      <c r="W522" s="488"/>
      <c r="X522" s="488"/>
      <c r="Y522" s="488"/>
      <c r="Z522" s="583"/>
      <c r="AA522" s="583"/>
      <c r="AB522" s="583"/>
      <c r="AC522" s="583"/>
      <c r="AD522" s="583"/>
      <c r="AE522" s="583"/>
      <c r="AF522" s="583"/>
      <c r="AG522" s="583"/>
      <c r="AH522" s="583"/>
      <c r="AI522" s="583"/>
      <c r="AJ522" s="583"/>
      <c r="AK522" s="583"/>
      <c r="AL522" s="583"/>
      <c r="AM522" s="583"/>
      <c r="AN522" s="309"/>
      <c r="AO522" s="309"/>
      <c r="AP522" s="309"/>
      <c r="AQ522" s="309"/>
      <c r="AR522" s="309"/>
      <c r="AS522" s="309"/>
      <c r="AT522" s="309"/>
      <c r="AU522" s="309"/>
      <c r="AV522" s="309"/>
      <c r="AW522" s="309"/>
      <c r="AX522" s="309"/>
    </row>
    <row r="523" spans="1:50">
      <c r="A523" s="108"/>
      <c r="B523" s="108"/>
      <c r="C523" s="108"/>
      <c r="D523" s="120"/>
      <c r="E523" s="260"/>
      <c r="F523" s="260"/>
      <c r="G523" s="261"/>
      <c r="H523" s="379"/>
      <c r="I523" s="379"/>
      <c r="J523" s="380"/>
      <c r="K523" s="379"/>
      <c r="L523" s="379"/>
      <c r="M523" s="379"/>
      <c r="N523" s="379"/>
      <c r="O523" s="379"/>
      <c r="P523" s="379"/>
      <c r="Q523" s="488"/>
      <c r="R523" s="488"/>
      <c r="S523" s="488"/>
      <c r="T523" s="488"/>
      <c r="U523" s="488"/>
      <c r="V523" s="488"/>
      <c r="W523" s="488"/>
      <c r="X523" s="488"/>
      <c r="Y523" s="488"/>
      <c r="Z523" s="583"/>
      <c r="AA523" s="583"/>
      <c r="AB523" s="583"/>
      <c r="AC523" s="583"/>
      <c r="AD523" s="583"/>
      <c r="AE523" s="583"/>
      <c r="AF523" s="583"/>
      <c r="AG523" s="583"/>
      <c r="AH523" s="583"/>
      <c r="AI523" s="583"/>
      <c r="AJ523" s="583"/>
      <c r="AK523" s="583"/>
      <c r="AL523" s="583"/>
      <c r="AM523" s="583"/>
      <c r="AN523" s="309"/>
      <c r="AO523" s="309"/>
      <c r="AP523" s="309"/>
      <c r="AQ523" s="309"/>
      <c r="AR523" s="309"/>
      <c r="AS523" s="309"/>
      <c r="AT523" s="309"/>
      <c r="AU523" s="309"/>
      <c r="AV523" s="309"/>
      <c r="AW523" s="309"/>
      <c r="AX523" s="309"/>
    </row>
    <row r="524" spans="1:50">
      <c r="A524" s="108"/>
      <c r="B524" s="108"/>
      <c r="C524" s="108"/>
      <c r="D524" s="120"/>
      <c r="E524" s="260"/>
      <c r="F524" s="260"/>
      <c r="G524" s="261"/>
      <c r="H524" s="379"/>
      <c r="I524" s="379"/>
      <c r="J524" s="380"/>
      <c r="K524" s="379"/>
      <c r="L524" s="379"/>
      <c r="M524" s="379"/>
      <c r="N524" s="379"/>
      <c r="O524" s="379"/>
      <c r="P524" s="379"/>
      <c r="Q524" s="488"/>
      <c r="R524" s="488"/>
      <c r="S524" s="488"/>
      <c r="T524" s="488"/>
      <c r="U524" s="488"/>
      <c r="V524" s="488"/>
      <c r="W524" s="488"/>
      <c r="X524" s="488"/>
      <c r="Y524" s="488"/>
      <c r="Z524" s="583"/>
      <c r="AA524" s="583"/>
      <c r="AB524" s="583"/>
      <c r="AC524" s="583"/>
      <c r="AD524" s="583"/>
      <c r="AE524" s="583"/>
      <c r="AF524" s="583"/>
      <c r="AG524" s="583"/>
      <c r="AH524" s="583"/>
      <c r="AI524" s="583"/>
      <c r="AJ524" s="583"/>
      <c r="AK524" s="583"/>
      <c r="AL524" s="583"/>
      <c r="AM524" s="583"/>
      <c r="AN524" s="309"/>
      <c r="AO524" s="309"/>
      <c r="AP524" s="309"/>
      <c r="AQ524" s="309"/>
      <c r="AR524" s="309"/>
      <c r="AS524" s="309"/>
      <c r="AT524" s="309"/>
      <c r="AU524" s="309"/>
      <c r="AV524" s="309"/>
      <c r="AW524" s="309"/>
      <c r="AX524" s="309"/>
    </row>
    <row r="525" spans="1:50">
      <c r="A525" s="108"/>
      <c r="B525" s="108"/>
      <c r="C525" s="108"/>
      <c r="D525" s="120"/>
      <c r="E525" s="260"/>
      <c r="F525" s="260"/>
      <c r="G525" s="261"/>
      <c r="H525" s="379"/>
      <c r="I525" s="379"/>
      <c r="J525" s="380"/>
      <c r="K525" s="379"/>
      <c r="L525" s="379"/>
      <c r="M525" s="379"/>
      <c r="N525" s="379"/>
      <c r="O525" s="379"/>
      <c r="P525" s="379"/>
      <c r="Q525" s="488"/>
      <c r="R525" s="488"/>
      <c r="S525" s="488"/>
      <c r="T525" s="488"/>
      <c r="U525" s="488"/>
      <c r="V525" s="488"/>
      <c r="W525" s="488"/>
      <c r="X525" s="488"/>
      <c r="Y525" s="488"/>
      <c r="Z525" s="583"/>
      <c r="AA525" s="583"/>
      <c r="AB525" s="583"/>
      <c r="AC525" s="583"/>
      <c r="AD525" s="583"/>
      <c r="AE525" s="583"/>
      <c r="AF525" s="583"/>
      <c r="AG525" s="583"/>
      <c r="AH525" s="583"/>
      <c r="AI525" s="583"/>
      <c r="AJ525" s="583"/>
      <c r="AK525" s="583"/>
      <c r="AL525" s="583"/>
      <c r="AM525" s="583"/>
      <c r="AN525" s="309"/>
      <c r="AO525" s="309"/>
      <c r="AP525" s="309"/>
      <c r="AQ525" s="309"/>
      <c r="AR525" s="309"/>
      <c r="AS525" s="309"/>
      <c r="AT525" s="309"/>
      <c r="AU525" s="309"/>
      <c r="AV525" s="309"/>
      <c r="AW525" s="309"/>
      <c r="AX525" s="309"/>
    </row>
    <row r="526" spans="1:50">
      <c r="A526" s="108"/>
      <c r="B526" s="108"/>
      <c r="C526" s="108"/>
      <c r="D526" s="120"/>
      <c r="E526" s="260"/>
      <c r="F526" s="260"/>
      <c r="G526" s="261"/>
      <c r="H526" s="379"/>
      <c r="I526" s="379"/>
      <c r="J526" s="380"/>
      <c r="K526" s="379"/>
      <c r="L526" s="379"/>
      <c r="M526" s="379"/>
      <c r="N526" s="379"/>
      <c r="O526" s="379"/>
      <c r="P526" s="379"/>
      <c r="Q526" s="488"/>
      <c r="R526" s="488"/>
      <c r="S526" s="488"/>
      <c r="T526" s="488"/>
      <c r="U526" s="488"/>
      <c r="V526" s="488"/>
      <c r="W526" s="488"/>
      <c r="X526" s="488"/>
      <c r="Y526" s="488"/>
      <c r="Z526" s="583"/>
      <c r="AA526" s="583"/>
      <c r="AB526" s="583"/>
      <c r="AC526" s="583"/>
      <c r="AD526" s="583"/>
      <c r="AE526" s="583"/>
      <c r="AF526" s="583"/>
      <c r="AG526" s="583"/>
      <c r="AH526" s="583"/>
      <c r="AI526" s="583"/>
      <c r="AJ526" s="583"/>
      <c r="AK526" s="583"/>
      <c r="AL526" s="583"/>
      <c r="AM526" s="583"/>
      <c r="AN526" s="309"/>
      <c r="AO526" s="309"/>
      <c r="AP526" s="309"/>
      <c r="AQ526" s="309"/>
      <c r="AR526" s="309"/>
      <c r="AS526" s="309"/>
      <c r="AT526" s="309"/>
      <c r="AU526" s="309"/>
      <c r="AV526" s="309"/>
      <c r="AW526" s="309"/>
      <c r="AX526" s="309"/>
    </row>
    <row r="527" spans="1:50">
      <c r="A527" s="108"/>
      <c r="B527" s="108"/>
      <c r="C527" s="108"/>
      <c r="D527" s="120"/>
      <c r="E527" s="260"/>
      <c r="F527" s="260"/>
      <c r="G527" s="261"/>
      <c r="H527" s="379"/>
      <c r="I527" s="379"/>
      <c r="J527" s="380"/>
      <c r="K527" s="379"/>
      <c r="L527" s="379"/>
      <c r="M527" s="379"/>
      <c r="N527" s="379"/>
      <c r="O527" s="379"/>
      <c r="P527" s="379"/>
      <c r="Q527" s="488"/>
      <c r="R527" s="488"/>
      <c r="S527" s="488"/>
      <c r="T527" s="488"/>
      <c r="U527" s="488"/>
      <c r="V527" s="488"/>
      <c r="W527" s="488"/>
      <c r="X527" s="488"/>
      <c r="Y527" s="488"/>
      <c r="Z527" s="583"/>
      <c r="AA527" s="583"/>
      <c r="AB527" s="583"/>
      <c r="AC527" s="583"/>
      <c r="AD527" s="583"/>
      <c r="AE527" s="583"/>
      <c r="AF527" s="583"/>
      <c r="AG527" s="583"/>
      <c r="AH527" s="583"/>
      <c r="AI527" s="583"/>
      <c r="AJ527" s="583"/>
      <c r="AK527" s="583"/>
      <c r="AL527" s="583"/>
      <c r="AM527" s="583"/>
      <c r="AN527" s="309"/>
      <c r="AO527" s="309"/>
      <c r="AP527" s="309"/>
      <c r="AQ527" s="309"/>
      <c r="AR527" s="309"/>
      <c r="AS527" s="309"/>
      <c r="AT527" s="309"/>
      <c r="AU527" s="309"/>
      <c r="AV527" s="309"/>
      <c r="AW527" s="309"/>
      <c r="AX527" s="309"/>
    </row>
    <row r="528" spans="1:50">
      <c r="A528" s="108"/>
      <c r="B528" s="108"/>
      <c r="C528" s="108"/>
      <c r="D528" s="120"/>
      <c r="E528" s="260"/>
      <c r="F528" s="260"/>
      <c r="G528" s="261"/>
      <c r="H528" s="379"/>
      <c r="I528" s="379"/>
      <c r="J528" s="380"/>
      <c r="K528" s="379"/>
      <c r="L528" s="379"/>
      <c r="M528" s="379"/>
      <c r="N528" s="379"/>
      <c r="O528" s="379"/>
      <c r="P528" s="379"/>
      <c r="Q528" s="488"/>
      <c r="R528" s="488"/>
      <c r="S528" s="488"/>
      <c r="T528" s="488"/>
      <c r="U528" s="488"/>
      <c r="V528" s="488"/>
      <c r="W528" s="488"/>
      <c r="X528" s="488"/>
      <c r="Y528" s="488"/>
      <c r="Z528" s="583"/>
      <c r="AA528" s="583"/>
      <c r="AB528" s="583"/>
      <c r="AC528" s="583"/>
      <c r="AD528" s="583"/>
      <c r="AE528" s="583"/>
      <c r="AF528" s="583"/>
      <c r="AG528" s="583"/>
      <c r="AH528" s="583"/>
      <c r="AI528" s="583"/>
      <c r="AJ528" s="583"/>
      <c r="AK528" s="583"/>
      <c r="AL528" s="583"/>
      <c r="AM528" s="583"/>
      <c r="AN528" s="309"/>
      <c r="AO528" s="309"/>
      <c r="AP528" s="309"/>
      <c r="AQ528" s="309"/>
      <c r="AR528" s="309"/>
      <c r="AS528" s="309"/>
      <c r="AT528" s="309"/>
      <c r="AU528" s="309"/>
      <c r="AV528" s="309"/>
      <c r="AW528" s="309"/>
      <c r="AX528" s="309"/>
    </row>
    <row r="529" spans="1:50">
      <c r="A529" s="108"/>
      <c r="B529" s="108"/>
      <c r="C529" s="108"/>
      <c r="D529" s="120"/>
      <c r="E529" s="260"/>
      <c r="F529" s="260"/>
      <c r="G529" s="261"/>
      <c r="H529" s="379"/>
      <c r="I529" s="379"/>
      <c r="J529" s="380"/>
      <c r="K529" s="379"/>
      <c r="L529" s="379"/>
      <c r="M529" s="379"/>
      <c r="N529" s="379"/>
      <c r="O529" s="379"/>
      <c r="P529" s="379"/>
      <c r="Q529" s="488"/>
      <c r="R529" s="488"/>
      <c r="S529" s="488"/>
      <c r="T529" s="488"/>
      <c r="U529" s="488"/>
      <c r="V529" s="488"/>
      <c r="W529" s="488"/>
      <c r="X529" s="488"/>
      <c r="Y529" s="488"/>
      <c r="Z529" s="583"/>
      <c r="AA529" s="583"/>
      <c r="AB529" s="583"/>
      <c r="AC529" s="583"/>
      <c r="AD529" s="583"/>
      <c r="AE529" s="583"/>
      <c r="AF529" s="583"/>
      <c r="AG529" s="583"/>
      <c r="AH529" s="583"/>
      <c r="AI529" s="583"/>
      <c r="AJ529" s="583"/>
      <c r="AK529" s="583"/>
      <c r="AL529" s="583"/>
      <c r="AM529" s="583"/>
      <c r="AN529" s="309"/>
      <c r="AO529" s="309"/>
      <c r="AP529" s="309"/>
      <c r="AQ529" s="309"/>
      <c r="AR529" s="309"/>
      <c r="AS529" s="309"/>
      <c r="AT529" s="309"/>
      <c r="AU529" s="309"/>
      <c r="AV529" s="309"/>
      <c r="AW529" s="309"/>
      <c r="AX529" s="309"/>
    </row>
    <row r="530" spans="1:50">
      <c r="A530" s="108"/>
      <c r="B530" s="108"/>
      <c r="C530" s="108"/>
      <c r="D530" s="120"/>
      <c r="E530" s="260"/>
      <c r="F530" s="260"/>
      <c r="G530" s="261"/>
      <c r="H530" s="379"/>
      <c r="I530" s="379"/>
      <c r="J530" s="380"/>
      <c r="K530" s="379"/>
      <c r="L530" s="379"/>
      <c r="M530" s="379"/>
      <c r="N530" s="379"/>
      <c r="O530" s="379"/>
      <c r="P530" s="379"/>
      <c r="Q530" s="488"/>
      <c r="R530" s="488"/>
      <c r="S530" s="488"/>
      <c r="T530" s="488"/>
      <c r="U530" s="488"/>
      <c r="V530" s="488"/>
      <c r="W530" s="488"/>
      <c r="X530" s="488"/>
      <c r="Y530" s="488"/>
      <c r="Z530" s="583"/>
      <c r="AA530" s="583"/>
      <c r="AB530" s="583"/>
      <c r="AC530" s="583"/>
      <c r="AD530" s="583"/>
      <c r="AE530" s="583"/>
      <c r="AF530" s="583"/>
      <c r="AG530" s="583"/>
      <c r="AH530" s="583"/>
      <c r="AI530" s="583"/>
      <c r="AJ530" s="583"/>
      <c r="AK530" s="583"/>
      <c r="AL530" s="583"/>
      <c r="AM530" s="583"/>
      <c r="AN530" s="309"/>
      <c r="AO530" s="309"/>
      <c r="AP530" s="309"/>
      <c r="AQ530" s="309"/>
      <c r="AR530" s="309"/>
      <c r="AS530" s="309"/>
      <c r="AT530" s="309"/>
      <c r="AU530" s="309"/>
      <c r="AV530" s="309"/>
      <c r="AW530" s="309"/>
      <c r="AX530" s="309"/>
    </row>
    <row r="531" spans="1:50">
      <c r="A531" s="108"/>
      <c r="B531" s="108"/>
      <c r="C531" s="108"/>
      <c r="D531" s="120"/>
      <c r="E531" s="260"/>
      <c r="F531" s="260"/>
      <c r="G531" s="261"/>
      <c r="H531" s="379"/>
      <c r="I531" s="379"/>
      <c r="J531" s="380"/>
      <c r="K531" s="379"/>
      <c r="L531" s="379"/>
      <c r="M531" s="379"/>
      <c r="N531" s="379"/>
      <c r="O531" s="379"/>
      <c r="P531" s="379"/>
      <c r="Q531" s="488"/>
      <c r="R531" s="488"/>
      <c r="S531" s="488"/>
      <c r="T531" s="488"/>
      <c r="U531" s="488"/>
      <c r="V531" s="488"/>
      <c r="W531" s="488"/>
      <c r="X531" s="488"/>
      <c r="Y531" s="488"/>
      <c r="Z531" s="583"/>
      <c r="AA531" s="583"/>
      <c r="AB531" s="583"/>
      <c r="AC531" s="583"/>
      <c r="AD531" s="583"/>
      <c r="AE531" s="583"/>
      <c r="AF531" s="583"/>
      <c r="AG531" s="583"/>
      <c r="AH531" s="583"/>
      <c r="AI531" s="583"/>
      <c r="AJ531" s="583"/>
      <c r="AK531" s="583"/>
      <c r="AL531" s="583"/>
      <c r="AM531" s="583"/>
      <c r="AN531" s="309"/>
      <c r="AO531" s="309"/>
      <c r="AP531" s="309"/>
      <c r="AQ531" s="309"/>
      <c r="AR531" s="309"/>
      <c r="AS531" s="309"/>
      <c r="AT531" s="309"/>
      <c r="AU531" s="309"/>
      <c r="AV531" s="309"/>
      <c r="AW531" s="309"/>
      <c r="AX531" s="309"/>
    </row>
    <row r="532" spans="1:50">
      <c r="A532" s="108"/>
      <c r="B532" s="108"/>
      <c r="C532" s="108"/>
      <c r="D532" s="120"/>
      <c r="E532" s="260"/>
      <c r="F532" s="260"/>
      <c r="G532" s="261"/>
      <c r="H532" s="379"/>
      <c r="I532" s="379"/>
      <c r="J532" s="380"/>
      <c r="K532" s="379"/>
      <c r="L532" s="379"/>
      <c r="M532" s="379"/>
      <c r="N532" s="379"/>
      <c r="O532" s="379"/>
      <c r="P532" s="379"/>
      <c r="Q532" s="488"/>
      <c r="R532" s="488"/>
      <c r="S532" s="488"/>
      <c r="T532" s="488"/>
      <c r="U532" s="488"/>
      <c r="V532" s="488"/>
      <c r="W532" s="488"/>
      <c r="X532" s="488"/>
      <c r="Y532" s="488"/>
      <c r="Z532" s="583"/>
      <c r="AA532" s="583"/>
      <c r="AB532" s="583"/>
      <c r="AC532" s="583"/>
      <c r="AD532" s="583"/>
      <c r="AE532" s="583"/>
      <c r="AF532" s="583"/>
      <c r="AG532" s="583"/>
      <c r="AH532" s="583"/>
      <c r="AI532" s="583"/>
      <c r="AJ532" s="583"/>
      <c r="AK532" s="583"/>
      <c r="AL532" s="583"/>
      <c r="AM532" s="583"/>
      <c r="AN532" s="309"/>
      <c r="AO532" s="309"/>
      <c r="AP532" s="309"/>
      <c r="AQ532" s="309"/>
      <c r="AR532" s="309"/>
      <c r="AS532" s="309"/>
      <c r="AT532" s="309"/>
      <c r="AU532" s="309"/>
      <c r="AV532" s="309"/>
      <c r="AW532" s="309"/>
      <c r="AX532" s="309"/>
    </row>
    <row r="533" spans="1:50">
      <c r="A533" s="108"/>
      <c r="B533" s="108"/>
      <c r="C533" s="108"/>
      <c r="D533" s="120"/>
      <c r="E533" s="260"/>
      <c r="F533" s="260"/>
      <c r="G533" s="261"/>
      <c r="H533" s="379"/>
      <c r="I533" s="379"/>
      <c r="J533" s="380"/>
      <c r="K533" s="379"/>
      <c r="L533" s="379"/>
      <c r="M533" s="379"/>
      <c r="N533" s="379"/>
      <c r="O533" s="379"/>
      <c r="P533" s="379"/>
      <c r="Q533" s="488"/>
      <c r="R533" s="488"/>
      <c r="S533" s="488"/>
      <c r="T533" s="488"/>
      <c r="U533" s="488"/>
      <c r="V533" s="488"/>
      <c r="W533" s="488"/>
      <c r="X533" s="488"/>
      <c r="Y533" s="488"/>
      <c r="Z533" s="583"/>
      <c r="AA533" s="583"/>
      <c r="AB533" s="583"/>
      <c r="AC533" s="583"/>
      <c r="AD533" s="583"/>
      <c r="AE533" s="583"/>
      <c r="AF533" s="583"/>
      <c r="AG533" s="583"/>
      <c r="AH533" s="583"/>
      <c r="AI533" s="583"/>
      <c r="AJ533" s="583"/>
      <c r="AK533" s="583"/>
      <c r="AL533" s="583"/>
      <c r="AM533" s="583"/>
      <c r="AN533" s="309"/>
      <c r="AO533" s="309"/>
      <c r="AP533" s="309"/>
      <c r="AQ533" s="309"/>
      <c r="AR533" s="309"/>
      <c r="AS533" s="309"/>
      <c r="AT533" s="309"/>
      <c r="AU533" s="309"/>
      <c r="AV533" s="309"/>
      <c r="AW533" s="309"/>
      <c r="AX533" s="309"/>
    </row>
    <row r="534" spans="1:50">
      <c r="A534" s="108"/>
      <c r="B534" s="108"/>
      <c r="C534" s="108"/>
      <c r="D534" s="120"/>
      <c r="E534" s="260"/>
      <c r="F534" s="260"/>
      <c r="G534" s="261"/>
      <c r="H534" s="379"/>
      <c r="I534" s="379"/>
      <c r="J534" s="380"/>
      <c r="K534" s="379"/>
      <c r="L534" s="379"/>
      <c r="M534" s="379"/>
      <c r="N534" s="379"/>
      <c r="O534" s="379"/>
      <c r="P534" s="379"/>
      <c r="Q534" s="488"/>
      <c r="R534" s="488"/>
      <c r="S534" s="488"/>
      <c r="T534" s="488"/>
      <c r="U534" s="488"/>
      <c r="V534" s="488"/>
      <c r="W534" s="488"/>
      <c r="X534" s="488"/>
      <c r="Y534" s="488"/>
      <c r="Z534" s="583"/>
      <c r="AA534" s="583"/>
      <c r="AB534" s="583"/>
      <c r="AC534" s="583"/>
      <c r="AD534" s="583"/>
      <c r="AE534" s="583"/>
      <c r="AF534" s="583"/>
      <c r="AG534" s="583"/>
      <c r="AH534" s="583"/>
      <c r="AI534" s="583"/>
      <c r="AJ534" s="583"/>
      <c r="AK534" s="583"/>
      <c r="AL534" s="583"/>
      <c r="AM534" s="583"/>
      <c r="AN534" s="309"/>
      <c r="AO534" s="309"/>
      <c r="AP534" s="309"/>
      <c r="AQ534" s="309"/>
      <c r="AR534" s="309"/>
      <c r="AS534" s="309"/>
      <c r="AT534" s="309"/>
      <c r="AU534" s="309"/>
      <c r="AV534" s="309"/>
      <c r="AW534" s="309"/>
      <c r="AX534" s="309"/>
    </row>
    <row r="535" spans="1:50">
      <c r="A535" s="108"/>
      <c r="B535" s="108"/>
      <c r="C535" s="108"/>
      <c r="D535" s="120"/>
      <c r="E535" s="260"/>
      <c r="F535" s="260"/>
      <c r="G535" s="261"/>
      <c r="H535" s="379"/>
      <c r="I535" s="379"/>
      <c r="J535" s="380"/>
      <c r="K535" s="379"/>
      <c r="L535" s="379"/>
      <c r="M535" s="379"/>
      <c r="N535" s="379"/>
      <c r="O535" s="379"/>
      <c r="P535" s="379"/>
      <c r="Q535" s="488"/>
      <c r="R535" s="488"/>
      <c r="S535" s="488"/>
      <c r="T535" s="488"/>
      <c r="U535" s="488"/>
      <c r="V535" s="488"/>
      <c r="W535" s="488"/>
      <c r="X535" s="488"/>
      <c r="Y535" s="488"/>
      <c r="Z535" s="583"/>
      <c r="AA535" s="583"/>
      <c r="AB535" s="583"/>
      <c r="AC535" s="583"/>
      <c r="AD535" s="583"/>
      <c r="AE535" s="583"/>
      <c r="AF535" s="583"/>
      <c r="AG535" s="583"/>
      <c r="AH535" s="583"/>
      <c r="AI535" s="583"/>
      <c r="AJ535" s="583"/>
      <c r="AK535" s="583"/>
      <c r="AL535" s="583"/>
      <c r="AM535" s="583"/>
      <c r="AN535" s="309"/>
      <c r="AO535" s="309"/>
      <c r="AP535" s="309"/>
      <c r="AQ535" s="309"/>
      <c r="AR535" s="309"/>
      <c r="AS535" s="309"/>
      <c r="AT535" s="309"/>
      <c r="AU535" s="309"/>
      <c r="AV535" s="309"/>
      <c r="AW535" s="309"/>
      <c r="AX535" s="309"/>
    </row>
    <row r="536" spans="1:50">
      <c r="A536" s="108"/>
      <c r="B536" s="108"/>
      <c r="C536" s="108"/>
      <c r="D536" s="120"/>
      <c r="E536" s="260"/>
      <c r="F536" s="260"/>
      <c r="G536" s="261"/>
      <c r="H536" s="379"/>
      <c r="I536" s="379"/>
      <c r="J536" s="380"/>
      <c r="K536" s="379"/>
      <c r="L536" s="379"/>
      <c r="M536" s="379"/>
      <c r="N536" s="379"/>
      <c r="O536" s="379"/>
      <c r="P536" s="379"/>
      <c r="Q536" s="488"/>
      <c r="R536" s="488"/>
      <c r="S536" s="488"/>
      <c r="T536" s="488"/>
      <c r="U536" s="488"/>
      <c r="V536" s="488"/>
      <c r="W536" s="488"/>
      <c r="X536" s="488"/>
      <c r="Y536" s="488"/>
      <c r="Z536" s="583"/>
      <c r="AA536" s="583"/>
      <c r="AB536" s="583"/>
      <c r="AC536" s="583"/>
      <c r="AD536" s="583"/>
      <c r="AE536" s="583"/>
      <c r="AF536" s="583"/>
      <c r="AG536" s="583"/>
      <c r="AH536" s="583"/>
      <c r="AI536" s="583"/>
      <c r="AJ536" s="583"/>
      <c r="AK536" s="583"/>
      <c r="AL536" s="583"/>
      <c r="AM536" s="583"/>
      <c r="AN536" s="309"/>
      <c r="AO536" s="309"/>
      <c r="AP536" s="309"/>
      <c r="AQ536" s="309"/>
      <c r="AR536" s="309"/>
      <c r="AS536" s="309"/>
      <c r="AT536" s="309"/>
      <c r="AU536" s="309"/>
      <c r="AV536" s="309"/>
      <c r="AW536" s="309"/>
      <c r="AX536" s="309"/>
    </row>
    <row r="537" spans="1:50">
      <c r="A537" s="108"/>
      <c r="B537" s="108"/>
      <c r="C537" s="108"/>
      <c r="D537" s="120"/>
      <c r="E537" s="260"/>
      <c r="F537" s="260"/>
      <c r="G537" s="261"/>
      <c r="H537" s="379"/>
      <c r="I537" s="379"/>
      <c r="J537" s="380"/>
      <c r="K537" s="379"/>
      <c r="L537" s="379"/>
      <c r="M537" s="379"/>
      <c r="N537" s="379"/>
      <c r="O537" s="379"/>
      <c r="P537" s="379"/>
      <c r="Q537" s="488"/>
      <c r="R537" s="488"/>
      <c r="S537" s="488"/>
      <c r="T537" s="488"/>
      <c r="U537" s="488"/>
      <c r="V537" s="488"/>
      <c r="W537" s="488"/>
      <c r="X537" s="488"/>
      <c r="Y537" s="488"/>
      <c r="Z537" s="583"/>
      <c r="AA537" s="583"/>
      <c r="AB537" s="583"/>
      <c r="AC537" s="583"/>
      <c r="AD537" s="583"/>
      <c r="AE537" s="583"/>
      <c r="AF537" s="583"/>
      <c r="AG537" s="583"/>
      <c r="AH537" s="583"/>
      <c r="AI537" s="583"/>
      <c r="AJ537" s="583"/>
      <c r="AK537" s="583"/>
      <c r="AL537" s="583"/>
      <c r="AM537" s="583"/>
      <c r="AN537" s="309"/>
      <c r="AO537" s="309"/>
      <c r="AP537" s="309"/>
      <c r="AQ537" s="309"/>
      <c r="AR537" s="309"/>
      <c r="AS537" s="309"/>
      <c r="AT537" s="309"/>
      <c r="AU537" s="309"/>
      <c r="AV537" s="309"/>
      <c r="AW537" s="309"/>
      <c r="AX537" s="309"/>
    </row>
    <row r="538" spans="1:50">
      <c r="A538" s="108"/>
      <c r="B538" s="108"/>
      <c r="C538" s="108"/>
      <c r="D538" s="120"/>
      <c r="E538" s="260"/>
      <c r="F538" s="260"/>
      <c r="G538" s="261"/>
      <c r="H538" s="379"/>
      <c r="I538" s="379"/>
      <c r="J538" s="380"/>
      <c r="K538" s="379"/>
      <c r="L538" s="379"/>
      <c r="M538" s="379"/>
      <c r="N538" s="379"/>
      <c r="O538" s="379"/>
      <c r="P538" s="379"/>
      <c r="Q538" s="488"/>
      <c r="R538" s="488"/>
      <c r="S538" s="488"/>
      <c r="T538" s="488"/>
      <c r="U538" s="488"/>
      <c r="V538" s="488"/>
      <c r="W538" s="488"/>
      <c r="X538" s="488"/>
      <c r="Y538" s="488"/>
      <c r="Z538" s="583"/>
      <c r="AA538" s="583"/>
      <c r="AB538" s="583"/>
      <c r="AC538" s="583"/>
      <c r="AD538" s="583"/>
      <c r="AE538" s="583"/>
      <c r="AF538" s="583"/>
      <c r="AG538" s="583"/>
      <c r="AH538" s="583"/>
      <c r="AI538" s="583"/>
      <c r="AJ538" s="583"/>
      <c r="AK538" s="583"/>
      <c r="AL538" s="583"/>
      <c r="AM538" s="583"/>
      <c r="AN538" s="309"/>
      <c r="AO538" s="309"/>
      <c r="AP538" s="309"/>
      <c r="AQ538" s="309"/>
      <c r="AR538" s="309"/>
      <c r="AS538" s="309"/>
      <c r="AT538" s="309"/>
      <c r="AU538" s="309"/>
      <c r="AV538" s="309"/>
      <c r="AW538" s="309"/>
      <c r="AX538" s="309"/>
    </row>
    <row r="539" spans="1:50">
      <c r="A539" s="108"/>
      <c r="B539" s="108"/>
      <c r="C539" s="108"/>
      <c r="D539" s="120"/>
      <c r="E539" s="260"/>
      <c r="F539" s="260"/>
      <c r="G539" s="261"/>
      <c r="H539" s="379"/>
      <c r="I539" s="379"/>
      <c r="J539" s="380"/>
      <c r="K539" s="379"/>
      <c r="L539" s="379"/>
      <c r="M539" s="379"/>
      <c r="N539" s="379"/>
      <c r="O539" s="379"/>
      <c r="P539" s="379"/>
      <c r="Q539" s="488"/>
      <c r="R539" s="488"/>
      <c r="S539" s="488"/>
      <c r="T539" s="488"/>
      <c r="U539" s="488"/>
      <c r="V539" s="488"/>
      <c r="W539" s="488"/>
      <c r="X539" s="488"/>
      <c r="Y539" s="488"/>
      <c r="Z539" s="583"/>
      <c r="AA539" s="583"/>
      <c r="AB539" s="583"/>
      <c r="AC539" s="583"/>
      <c r="AD539" s="583"/>
      <c r="AE539" s="583"/>
      <c r="AF539" s="583"/>
      <c r="AG539" s="583"/>
      <c r="AH539" s="583"/>
      <c r="AI539" s="583"/>
      <c r="AJ539" s="583"/>
      <c r="AK539" s="583"/>
      <c r="AL539" s="583"/>
      <c r="AM539" s="583"/>
      <c r="AN539" s="309"/>
      <c r="AO539" s="309"/>
      <c r="AP539" s="309"/>
      <c r="AQ539" s="309"/>
      <c r="AR539" s="309"/>
      <c r="AS539" s="309"/>
      <c r="AT539" s="309"/>
      <c r="AU539" s="309"/>
      <c r="AV539" s="309"/>
      <c r="AW539" s="309"/>
      <c r="AX539" s="309"/>
    </row>
    <row r="540" spans="1:50">
      <c r="A540" s="108"/>
      <c r="B540" s="108"/>
      <c r="C540" s="108"/>
      <c r="D540" s="120"/>
      <c r="E540" s="260"/>
      <c r="F540" s="260"/>
      <c r="G540" s="261"/>
      <c r="H540" s="379"/>
      <c r="I540" s="379"/>
      <c r="J540" s="380"/>
      <c r="K540" s="379"/>
      <c r="L540" s="379"/>
      <c r="M540" s="379"/>
      <c r="N540" s="379"/>
      <c r="O540" s="379"/>
      <c r="P540" s="379"/>
      <c r="Q540" s="488"/>
      <c r="R540" s="488"/>
      <c r="S540" s="488"/>
      <c r="T540" s="488"/>
      <c r="U540" s="488"/>
      <c r="V540" s="488"/>
      <c r="W540" s="488"/>
      <c r="X540" s="488"/>
      <c r="Y540" s="488"/>
      <c r="Z540" s="583"/>
      <c r="AA540" s="583"/>
      <c r="AB540" s="583"/>
      <c r="AC540" s="583"/>
      <c r="AD540" s="583"/>
      <c r="AE540" s="583"/>
      <c r="AF540" s="583"/>
      <c r="AG540" s="583"/>
      <c r="AH540" s="583"/>
      <c r="AI540" s="583"/>
      <c r="AJ540" s="583"/>
      <c r="AK540" s="583"/>
      <c r="AL540" s="583"/>
      <c r="AM540" s="583"/>
      <c r="AN540" s="309"/>
      <c r="AO540" s="309"/>
      <c r="AP540" s="309"/>
      <c r="AQ540" s="309"/>
      <c r="AR540" s="309"/>
      <c r="AS540" s="309"/>
      <c r="AT540" s="309"/>
      <c r="AU540" s="309"/>
      <c r="AV540" s="309"/>
      <c r="AW540" s="309"/>
      <c r="AX540" s="309"/>
    </row>
    <row r="541" spans="1:50">
      <c r="A541" s="108"/>
      <c r="B541" s="108"/>
      <c r="C541" s="108"/>
      <c r="D541" s="120"/>
      <c r="E541" s="260"/>
      <c r="F541" s="260"/>
      <c r="G541" s="261"/>
      <c r="H541" s="379"/>
      <c r="I541" s="379"/>
      <c r="J541" s="380"/>
      <c r="K541" s="379"/>
      <c r="L541" s="379"/>
      <c r="M541" s="379"/>
      <c r="N541" s="379"/>
      <c r="O541" s="379"/>
      <c r="P541" s="379"/>
      <c r="Q541" s="488"/>
      <c r="R541" s="488"/>
      <c r="S541" s="488"/>
      <c r="T541" s="488"/>
      <c r="U541" s="488"/>
      <c r="V541" s="488"/>
      <c r="W541" s="488"/>
      <c r="X541" s="488"/>
      <c r="Y541" s="488"/>
      <c r="Z541" s="583"/>
      <c r="AA541" s="583"/>
      <c r="AB541" s="583"/>
      <c r="AC541" s="583"/>
      <c r="AD541" s="583"/>
      <c r="AE541" s="583"/>
      <c r="AF541" s="583"/>
      <c r="AG541" s="583"/>
      <c r="AH541" s="583"/>
      <c r="AI541" s="583"/>
      <c r="AJ541" s="583"/>
      <c r="AK541" s="583"/>
      <c r="AL541" s="583"/>
      <c r="AM541" s="583"/>
      <c r="AN541" s="309"/>
      <c r="AO541" s="309"/>
      <c r="AP541" s="309"/>
      <c r="AQ541" s="309"/>
      <c r="AR541" s="309"/>
      <c r="AS541" s="309"/>
      <c r="AT541" s="309"/>
      <c r="AU541" s="309"/>
      <c r="AV541" s="309"/>
      <c r="AW541" s="309"/>
      <c r="AX541" s="309"/>
    </row>
    <row r="542" spans="1:50">
      <c r="A542" s="108"/>
      <c r="B542" s="108"/>
      <c r="C542" s="108"/>
      <c r="D542" s="120"/>
      <c r="E542" s="260"/>
      <c r="F542" s="260"/>
      <c r="G542" s="261"/>
      <c r="H542" s="379"/>
      <c r="I542" s="379"/>
      <c r="J542" s="380"/>
      <c r="K542" s="379"/>
      <c r="L542" s="379"/>
      <c r="M542" s="379"/>
      <c r="N542" s="379"/>
      <c r="O542" s="379"/>
      <c r="P542" s="379"/>
      <c r="Q542" s="488"/>
      <c r="R542" s="488"/>
      <c r="S542" s="488"/>
      <c r="T542" s="488"/>
      <c r="U542" s="488"/>
      <c r="V542" s="488"/>
      <c r="W542" s="488"/>
      <c r="X542" s="488"/>
      <c r="Y542" s="488"/>
      <c r="Z542" s="583"/>
      <c r="AA542" s="583"/>
      <c r="AB542" s="583"/>
      <c r="AC542" s="583"/>
      <c r="AD542" s="583"/>
      <c r="AE542" s="583"/>
      <c r="AF542" s="583"/>
      <c r="AG542" s="583"/>
      <c r="AH542" s="583"/>
      <c r="AI542" s="583"/>
      <c r="AJ542" s="583"/>
      <c r="AK542" s="583"/>
      <c r="AL542" s="583"/>
      <c r="AM542" s="583"/>
      <c r="AN542" s="309"/>
      <c r="AO542" s="309"/>
      <c r="AP542" s="309"/>
      <c r="AQ542" s="309"/>
      <c r="AR542" s="309"/>
      <c r="AS542" s="309"/>
      <c r="AT542" s="309"/>
      <c r="AU542" s="309"/>
      <c r="AV542" s="309"/>
      <c r="AW542" s="309"/>
      <c r="AX542" s="309"/>
    </row>
    <row r="543" spans="1:50">
      <c r="A543" s="108"/>
      <c r="B543" s="108"/>
      <c r="C543" s="108"/>
      <c r="D543" s="120"/>
      <c r="E543" s="260"/>
      <c r="F543" s="260"/>
      <c r="G543" s="261"/>
      <c r="H543" s="379"/>
      <c r="I543" s="379"/>
      <c r="J543" s="380"/>
      <c r="K543" s="379"/>
      <c r="L543" s="379"/>
      <c r="M543" s="379"/>
      <c r="N543" s="379"/>
      <c r="O543" s="379"/>
      <c r="P543" s="379"/>
      <c r="Q543" s="488"/>
      <c r="R543" s="488"/>
      <c r="S543" s="488"/>
      <c r="T543" s="488"/>
      <c r="U543" s="488"/>
      <c r="V543" s="488"/>
      <c r="W543" s="488"/>
      <c r="X543" s="488"/>
      <c r="Y543" s="488"/>
      <c r="Z543" s="583"/>
      <c r="AA543" s="583"/>
      <c r="AB543" s="583"/>
      <c r="AC543" s="583"/>
      <c r="AD543" s="583"/>
      <c r="AE543" s="583"/>
      <c r="AF543" s="583"/>
      <c r="AG543" s="583"/>
      <c r="AH543" s="583"/>
      <c r="AI543" s="583"/>
      <c r="AJ543" s="583"/>
      <c r="AK543" s="583"/>
      <c r="AL543" s="583"/>
      <c r="AM543" s="583"/>
      <c r="AN543" s="309"/>
      <c r="AO543" s="309"/>
      <c r="AP543" s="309"/>
      <c r="AQ543" s="309"/>
      <c r="AR543" s="309"/>
      <c r="AS543" s="309"/>
      <c r="AT543" s="309"/>
      <c r="AU543" s="309"/>
      <c r="AV543" s="309"/>
      <c r="AW543" s="309"/>
      <c r="AX543" s="309"/>
    </row>
    <row r="544" spans="1:50">
      <c r="A544" s="108"/>
      <c r="B544" s="108"/>
      <c r="C544" s="108"/>
      <c r="D544" s="120"/>
      <c r="E544" s="260"/>
      <c r="F544" s="260"/>
      <c r="G544" s="261"/>
      <c r="H544" s="379"/>
      <c r="I544" s="379"/>
      <c r="J544" s="380"/>
      <c r="K544" s="379"/>
      <c r="L544" s="379"/>
      <c r="M544" s="379"/>
      <c r="N544" s="379"/>
      <c r="O544" s="379"/>
      <c r="P544" s="379"/>
      <c r="Q544" s="488"/>
      <c r="R544" s="488"/>
      <c r="S544" s="488"/>
      <c r="T544" s="488"/>
      <c r="U544" s="488"/>
      <c r="V544" s="488"/>
      <c r="W544" s="488"/>
      <c r="X544" s="488"/>
      <c r="Y544" s="488"/>
      <c r="Z544" s="583"/>
      <c r="AA544" s="583"/>
      <c r="AB544" s="583"/>
      <c r="AC544" s="583"/>
      <c r="AD544" s="583"/>
      <c r="AE544" s="583"/>
      <c r="AF544" s="583"/>
      <c r="AG544" s="583"/>
      <c r="AH544" s="583"/>
      <c r="AI544" s="583"/>
      <c r="AJ544" s="583"/>
      <c r="AK544" s="583"/>
      <c r="AL544" s="583"/>
      <c r="AM544" s="583"/>
      <c r="AN544" s="309"/>
      <c r="AO544" s="309"/>
      <c r="AP544" s="309"/>
      <c r="AQ544" s="309"/>
      <c r="AR544" s="309"/>
      <c r="AS544" s="309"/>
      <c r="AT544" s="309"/>
      <c r="AU544" s="309"/>
      <c r="AV544" s="309"/>
      <c r="AW544" s="309"/>
      <c r="AX544" s="309"/>
    </row>
  </sheetData>
  <mergeCells count="172">
    <mergeCell ref="A455:G455"/>
    <mergeCell ref="C270:C276"/>
    <mergeCell ref="C323:C329"/>
    <mergeCell ref="B330:B336"/>
    <mergeCell ref="C330:C336"/>
    <mergeCell ref="AY436:AY442"/>
    <mergeCell ref="A461:D461"/>
    <mergeCell ref="A400:A406"/>
    <mergeCell ref="C400:C406"/>
    <mergeCell ref="A459:K459"/>
    <mergeCell ref="A450:AY450"/>
    <mergeCell ref="A453:AV453"/>
    <mergeCell ref="AY429:AY435"/>
    <mergeCell ref="A443:C449"/>
    <mergeCell ref="A407:A413"/>
    <mergeCell ref="AY443:AY449"/>
    <mergeCell ref="AY400:AY406"/>
    <mergeCell ref="A458:K458"/>
    <mergeCell ref="A429:C435"/>
    <mergeCell ref="AY422:AY428"/>
    <mergeCell ref="A414:AY414"/>
    <mergeCell ref="A415:C421"/>
    <mergeCell ref="A365:A371"/>
    <mergeCell ref="B365:B371"/>
    <mergeCell ref="AY415:AY421"/>
    <mergeCell ref="A422:C428"/>
    <mergeCell ref="A436:C442"/>
    <mergeCell ref="B358:B364"/>
    <mergeCell ref="B372:B378"/>
    <mergeCell ref="C358:C378"/>
    <mergeCell ref="B407:B413"/>
    <mergeCell ref="C407:C413"/>
    <mergeCell ref="B379:B385"/>
    <mergeCell ref="C379:C385"/>
    <mergeCell ref="B386:B392"/>
    <mergeCell ref="C386:C392"/>
    <mergeCell ref="B393:B399"/>
    <mergeCell ref="C393:C399"/>
    <mergeCell ref="AY407:AY413"/>
    <mergeCell ref="AY365:AY371"/>
    <mergeCell ref="B400:B406"/>
    <mergeCell ref="B337:B343"/>
    <mergeCell ref="C337:C343"/>
    <mergeCell ref="B351:B357"/>
    <mergeCell ref="C351:C357"/>
    <mergeCell ref="B344:B350"/>
    <mergeCell ref="C344:C350"/>
    <mergeCell ref="B323:B329"/>
    <mergeCell ref="B249:B255"/>
    <mergeCell ref="A307:AY307"/>
    <mergeCell ref="B309:B315"/>
    <mergeCell ref="C309:C315"/>
    <mergeCell ref="B316:B322"/>
    <mergeCell ref="C316:C322"/>
    <mergeCell ref="C249:C255"/>
    <mergeCell ref="AY298:AY304"/>
    <mergeCell ref="B284:B290"/>
    <mergeCell ref="C284:C290"/>
    <mergeCell ref="B256:B262"/>
    <mergeCell ref="C256:C262"/>
    <mergeCell ref="B270:B276"/>
    <mergeCell ref="A298:A304"/>
    <mergeCell ref="B298:B304"/>
    <mergeCell ref="C298:C304"/>
    <mergeCell ref="B291:B297"/>
    <mergeCell ref="A306:AW306"/>
    <mergeCell ref="A2:AY2"/>
    <mergeCell ref="A3:AY3"/>
    <mergeCell ref="A4:AY4"/>
    <mergeCell ref="A5:AN5"/>
    <mergeCell ref="A6:A8"/>
    <mergeCell ref="H6:AX6"/>
    <mergeCell ref="AY6:AY8"/>
    <mergeCell ref="AJ7:AM7"/>
    <mergeCell ref="AY18:AY31"/>
    <mergeCell ref="E6:G6"/>
    <mergeCell ref="A10:C16"/>
    <mergeCell ref="AY10:AY16"/>
    <mergeCell ref="A17:AY17"/>
    <mergeCell ref="A18:C24"/>
    <mergeCell ref="AR7:AU7"/>
    <mergeCell ref="A25:C31"/>
    <mergeCell ref="AV7:AX7"/>
    <mergeCell ref="E7:E8"/>
    <mergeCell ref="F7:F8"/>
    <mergeCell ref="G7:G8"/>
    <mergeCell ref="AN7:AQ7"/>
    <mergeCell ref="K7:M7"/>
    <mergeCell ref="N7:P7"/>
    <mergeCell ref="AE7:AI7"/>
    <mergeCell ref="Z7:AD7"/>
    <mergeCell ref="C291:C297"/>
    <mergeCell ref="B263:B269"/>
    <mergeCell ref="C263:C269"/>
    <mergeCell ref="B6:B8"/>
    <mergeCell ref="C107:C113"/>
    <mergeCell ref="B107:B113"/>
    <mergeCell ref="A35:AY35"/>
    <mergeCell ref="A32:AY32"/>
    <mergeCell ref="A33:AY33"/>
    <mergeCell ref="A34:K34"/>
    <mergeCell ref="B79:B85"/>
    <mergeCell ref="C79:C85"/>
    <mergeCell ref="B93:B99"/>
    <mergeCell ref="C93:C99"/>
    <mergeCell ref="B86:B92"/>
    <mergeCell ref="C86:C92"/>
    <mergeCell ref="B65:B71"/>
    <mergeCell ref="B44:B50"/>
    <mergeCell ref="C72:C78"/>
    <mergeCell ref="B58:B64"/>
    <mergeCell ref="T7:V7"/>
    <mergeCell ref="B100:B106"/>
    <mergeCell ref="C100:C106"/>
    <mergeCell ref="H7:J7"/>
    <mergeCell ref="W7:Y7"/>
    <mergeCell ref="C6:C8"/>
    <mergeCell ref="D6:D8"/>
    <mergeCell ref="C122:C128"/>
    <mergeCell ref="C207:C213"/>
    <mergeCell ref="B178:B184"/>
    <mergeCell ref="B129:B135"/>
    <mergeCell ref="B207:B213"/>
    <mergeCell ref="C186:C192"/>
    <mergeCell ref="B164:B170"/>
    <mergeCell ref="C164:C170"/>
    <mergeCell ref="B171:B177"/>
    <mergeCell ref="B193:B199"/>
    <mergeCell ref="C193:C199"/>
    <mergeCell ref="C178:C184"/>
    <mergeCell ref="B186:B192"/>
    <mergeCell ref="B150:B156"/>
    <mergeCell ref="C150:C156"/>
    <mergeCell ref="B122:B128"/>
    <mergeCell ref="Q7:S7"/>
    <mergeCell ref="A305:AW305"/>
    <mergeCell ref="B37:B43"/>
    <mergeCell ref="C37:C43"/>
    <mergeCell ref="C129:C135"/>
    <mergeCell ref="B136:B142"/>
    <mergeCell ref="C136:C142"/>
    <mergeCell ref="B143:B149"/>
    <mergeCell ref="C143:C149"/>
    <mergeCell ref="C235:C241"/>
    <mergeCell ref="B242:B248"/>
    <mergeCell ref="C51:C57"/>
    <mergeCell ref="C58:C64"/>
    <mergeCell ref="C65:C71"/>
    <mergeCell ref="B72:B78"/>
    <mergeCell ref="B51:B57"/>
    <mergeCell ref="C44:C50"/>
    <mergeCell ref="B200:B206"/>
    <mergeCell ref="C200:C206"/>
    <mergeCell ref="B221:B227"/>
    <mergeCell ref="C221:C227"/>
    <mergeCell ref="B235:B241"/>
    <mergeCell ref="B114:B120"/>
    <mergeCell ref="C114:C120"/>
    <mergeCell ref="C171:C177"/>
    <mergeCell ref="AY137:AY139"/>
    <mergeCell ref="B277:B283"/>
    <mergeCell ref="C277:C283"/>
    <mergeCell ref="AY143:AY147"/>
    <mergeCell ref="AY150:AY154"/>
    <mergeCell ref="B157:B163"/>
    <mergeCell ref="C157:C163"/>
    <mergeCell ref="C214:C220"/>
    <mergeCell ref="B214:B220"/>
    <mergeCell ref="AY270:AY272"/>
    <mergeCell ref="C228:C234"/>
    <mergeCell ref="B228:B234"/>
    <mergeCell ref="C242:C248"/>
  </mergeCells>
  <phoneticPr fontId="42" type="noConversion"/>
  <pageMargins left="0.6692913385826772" right="0.23622047244094491" top="0.46" bottom="0.23622047244094491" header="0" footer="0"/>
  <pageSetup paperSize="9" scale="35" fitToHeight="3" orientation="landscape" r:id="rId1"/>
  <headerFooter>
    <oddFooter>&amp;C&amp;"Times New Roman,обычный"&amp;8Страница  &amp;P из &amp;N</oddFooter>
  </headerFooter>
  <rowBreaks count="11" manualBreakCount="11">
    <brk id="43" max="53" man="1"/>
    <brk id="85" max="53" man="1"/>
    <brk id="128" max="53" man="1"/>
    <brk id="168" max="53" man="1"/>
    <brk id="220" max="53" man="1"/>
    <brk id="276" max="53" man="1"/>
    <brk id="315" max="53" man="1"/>
    <brk id="357" max="53" man="1"/>
    <brk id="392" max="53" man="1"/>
    <brk id="428" max="53" man="1"/>
    <brk id="460" max="53" man="1"/>
  </rowBreaks>
  <colBreaks count="1" manualBreakCount="1">
    <brk id="25" max="4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"/>
  <sheetViews>
    <sheetView view="pageBreakPreview" zoomScale="75" zoomScaleNormal="70" zoomScaleSheetLayoutView="75" workbookViewId="0">
      <pane xSplit="2" ySplit="9" topLeftCell="C28" activePane="bottomRight" state="frozen"/>
      <selection pane="topRight" activeCell="C1" sqref="C1"/>
      <selection pane="bottomLeft" activeCell="A7" sqref="A7"/>
      <selection pane="bottomRight" activeCell="D32" sqref="D32"/>
    </sheetView>
  </sheetViews>
  <sheetFormatPr defaultColWidth="9.109375" defaultRowHeight="13.8"/>
  <cols>
    <col min="1" max="1" width="4" style="149" customWidth="1"/>
    <col min="2" max="2" width="36" style="150" customWidth="1"/>
    <col min="3" max="4" width="14.88671875" style="150" customWidth="1"/>
    <col min="5" max="5" width="7.33203125" style="150" customWidth="1"/>
    <col min="6" max="6" width="8" style="150" customWidth="1"/>
    <col min="7" max="7" width="7.88671875" style="150" customWidth="1"/>
    <col min="8" max="9" width="6.44140625" style="150" customWidth="1"/>
    <col min="10" max="10" width="5.88671875" style="150" customWidth="1"/>
    <col min="11" max="11" width="6.109375" style="150" bestFit="1" customWidth="1"/>
    <col min="12" max="12" width="6.109375" style="150" customWidth="1"/>
    <col min="13" max="13" width="4.6640625" style="150" bestFit="1" customWidth="1"/>
    <col min="14" max="14" width="6.109375" style="150" bestFit="1" customWidth="1"/>
    <col min="15" max="15" width="5.44140625" style="150" customWidth="1"/>
    <col min="16" max="16" width="6" style="150" customWidth="1"/>
    <col min="17" max="18" width="6.109375" style="150" customWidth="1"/>
    <col min="19" max="19" width="4.44140625" style="150" customWidth="1"/>
    <col min="20" max="20" width="6.109375" style="150" bestFit="1" customWidth="1"/>
    <col min="21" max="21" width="5.33203125" style="150" customWidth="1"/>
    <col min="22" max="22" width="4.33203125" style="150" customWidth="1"/>
    <col min="23" max="23" width="6.109375" style="150" bestFit="1" customWidth="1"/>
    <col min="24" max="24" width="5.109375" style="150" customWidth="1"/>
    <col min="25" max="25" width="4.6640625" style="150" customWidth="1"/>
    <col min="26" max="26" width="6.109375" style="150" bestFit="1" customWidth="1"/>
    <col min="27" max="27" width="5" style="150" customWidth="1"/>
    <col min="28" max="28" width="6" style="150" customWidth="1"/>
    <col min="29" max="29" width="6.109375" style="150" bestFit="1" customWidth="1"/>
    <col min="30" max="30" width="4.5546875" style="150" customWidth="1"/>
    <col min="31" max="31" width="4.88671875" style="150" customWidth="1"/>
    <col min="32" max="32" width="6.109375" style="150" bestFit="1" customWidth="1"/>
    <col min="33" max="33" width="5.109375" style="150" customWidth="1"/>
    <col min="34" max="34" width="4.44140625" style="150" customWidth="1"/>
    <col min="35" max="35" width="6.109375" style="150" bestFit="1" customWidth="1"/>
    <col min="36" max="37" width="5.109375" style="150" customWidth="1"/>
    <col min="38" max="38" width="6.109375" style="150" bestFit="1" customWidth="1"/>
    <col min="39" max="39" width="6" style="150" customWidth="1"/>
    <col min="40" max="40" width="5.109375" style="150" customWidth="1"/>
    <col min="41" max="41" width="6.33203125" style="150" bestFit="1" customWidth="1"/>
    <col min="42" max="42" width="6.33203125" style="150" customWidth="1"/>
    <col min="43" max="43" width="8.109375" style="150" customWidth="1"/>
    <col min="44" max="16384" width="9.109375" style="150"/>
  </cols>
  <sheetData>
    <row r="1" spans="1:43">
      <c r="AF1" s="1272" t="s">
        <v>253</v>
      </c>
      <c r="AG1" s="1272"/>
      <c r="AH1" s="1272"/>
      <c r="AI1" s="1272"/>
      <c r="AJ1" s="1272"/>
      <c r="AK1" s="1272"/>
      <c r="AL1" s="1272"/>
      <c r="AM1" s="1272"/>
      <c r="AN1" s="1272"/>
    </row>
    <row r="2" spans="1:43" s="119" customFormat="1" ht="15.75" customHeight="1">
      <c r="A2" s="1265" t="s">
        <v>423</v>
      </c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1265"/>
      <c r="P2" s="1265"/>
      <c r="Q2" s="1265"/>
      <c r="R2" s="1265"/>
      <c r="S2" s="1265"/>
      <c r="T2" s="1265"/>
      <c r="U2" s="1265"/>
      <c r="V2" s="1265"/>
      <c r="W2" s="1265"/>
      <c r="X2" s="1265"/>
      <c r="Y2" s="1265"/>
      <c r="Z2" s="1265"/>
      <c r="AA2" s="1265"/>
      <c r="AB2" s="1265"/>
      <c r="AC2" s="1265"/>
      <c r="AD2" s="1265"/>
      <c r="AE2" s="1265"/>
      <c r="AF2" s="1265"/>
      <c r="AG2" s="1265"/>
      <c r="AH2" s="1265"/>
      <c r="AI2" s="1265"/>
      <c r="AJ2" s="1265"/>
      <c r="AK2" s="1265"/>
      <c r="AL2" s="1265"/>
      <c r="AM2" s="1265"/>
      <c r="AN2" s="1265"/>
      <c r="AO2" s="1265"/>
      <c r="AP2" s="128"/>
      <c r="AQ2" s="128"/>
    </row>
    <row r="3" spans="1:43" s="119" customFormat="1" ht="15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43" s="35" customFormat="1" thickBot="1">
      <c r="A4" s="40"/>
    </row>
    <row r="5" spans="1:43" s="35" customFormat="1" ht="12.75" customHeight="1" thickBot="1">
      <c r="A5" s="1273" t="s">
        <v>355</v>
      </c>
      <c r="B5" s="1275" t="s">
        <v>6</v>
      </c>
      <c r="C5" s="1275" t="s">
        <v>244</v>
      </c>
      <c r="D5" s="1266" t="s">
        <v>424</v>
      </c>
      <c r="E5" s="1277" t="s">
        <v>424</v>
      </c>
      <c r="F5" s="1278"/>
      <c r="G5" s="1278"/>
      <c r="H5" s="1268" t="s">
        <v>220</v>
      </c>
      <c r="I5" s="1269"/>
      <c r="J5" s="1269"/>
      <c r="K5" s="1269"/>
      <c r="L5" s="1269"/>
      <c r="M5" s="1269"/>
      <c r="N5" s="1269"/>
      <c r="O5" s="1269"/>
      <c r="P5" s="1269"/>
      <c r="Q5" s="1269"/>
      <c r="R5" s="1269"/>
      <c r="S5" s="1269"/>
      <c r="T5" s="1269"/>
      <c r="U5" s="1269"/>
      <c r="V5" s="1269"/>
      <c r="W5" s="1269"/>
      <c r="X5" s="1269"/>
      <c r="Y5" s="1269"/>
      <c r="Z5" s="1269"/>
      <c r="AA5" s="1269"/>
      <c r="AB5" s="1269"/>
      <c r="AC5" s="1269"/>
      <c r="AD5" s="1269"/>
      <c r="AE5" s="1269"/>
      <c r="AF5" s="1269"/>
      <c r="AG5" s="1269"/>
      <c r="AH5" s="1269"/>
      <c r="AI5" s="1269"/>
      <c r="AJ5" s="1269"/>
      <c r="AK5" s="1269"/>
      <c r="AL5" s="1269"/>
      <c r="AM5" s="1269"/>
      <c r="AN5" s="1269"/>
      <c r="AO5" s="1269"/>
      <c r="AP5" s="1269"/>
      <c r="AQ5" s="1270"/>
    </row>
    <row r="6" spans="1:43" s="35" customFormat="1" ht="66.75" customHeight="1">
      <c r="A6" s="1274"/>
      <c r="B6" s="1276"/>
      <c r="C6" s="1276"/>
      <c r="D6" s="1267"/>
      <c r="E6" s="1279"/>
      <c r="F6" s="1280"/>
      <c r="G6" s="1280"/>
      <c r="H6" s="1054" t="s">
        <v>372</v>
      </c>
      <c r="I6" s="1054"/>
      <c r="J6" s="1054"/>
      <c r="K6" s="1054" t="s">
        <v>373</v>
      </c>
      <c r="L6" s="1054"/>
      <c r="M6" s="1054"/>
      <c r="N6" s="1054" t="s">
        <v>377</v>
      </c>
      <c r="O6" s="1054"/>
      <c r="P6" s="1054"/>
      <c r="Q6" s="1054" t="s">
        <v>379</v>
      </c>
      <c r="R6" s="1054"/>
      <c r="S6" s="1054"/>
      <c r="T6" s="1054" t="s">
        <v>380</v>
      </c>
      <c r="U6" s="1054"/>
      <c r="V6" s="1054"/>
      <c r="W6" s="1054" t="s">
        <v>381</v>
      </c>
      <c r="X6" s="1054"/>
      <c r="Y6" s="1054"/>
      <c r="Z6" s="1054" t="s">
        <v>383</v>
      </c>
      <c r="AA6" s="1054"/>
      <c r="AB6" s="1054"/>
      <c r="AC6" s="1054" t="s">
        <v>384</v>
      </c>
      <c r="AD6" s="1054"/>
      <c r="AE6" s="1054"/>
      <c r="AF6" s="1054" t="s">
        <v>385</v>
      </c>
      <c r="AG6" s="1054"/>
      <c r="AH6" s="1054"/>
      <c r="AI6" s="1054" t="s">
        <v>387</v>
      </c>
      <c r="AJ6" s="1054"/>
      <c r="AK6" s="1054"/>
      <c r="AL6" s="1054" t="s">
        <v>388</v>
      </c>
      <c r="AM6" s="1054"/>
      <c r="AN6" s="1054"/>
      <c r="AO6" s="1054" t="s">
        <v>389</v>
      </c>
      <c r="AP6" s="1054"/>
      <c r="AQ6" s="1281"/>
    </row>
    <row r="7" spans="1:43" s="104" customFormat="1" ht="27" thickBot="1">
      <c r="A7" s="102"/>
      <c r="B7" s="103"/>
      <c r="C7" s="103"/>
      <c r="D7" s="103"/>
      <c r="E7" s="101" t="s">
        <v>375</v>
      </c>
      <c r="F7" s="101" t="s">
        <v>376</v>
      </c>
      <c r="G7" s="101" t="s">
        <v>374</v>
      </c>
      <c r="H7" s="101" t="s">
        <v>375</v>
      </c>
      <c r="I7" s="101" t="s">
        <v>376</v>
      </c>
      <c r="J7" s="101" t="s">
        <v>374</v>
      </c>
      <c r="K7" s="101" t="s">
        <v>375</v>
      </c>
      <c r="L7" s="101" t="s">
        <v>376</v>
      </c>
      <c r="M7" s="101" t="s">
        <v>374</v>
      </c>
      <c r="N7" s="101" t="s">
        <v>375</v>
      </c>
      <c r="O7" s="101" t="s">
        <v>376</v>
      </c>
      <c r="P7" s="101" t="s">
        <v>374</v>
      </c>
      <c r="Q7" s="101" t="s">
        <v>375</v>
      </c>
      <c r="R7" s="101" t="s">
        <v>376</v>
      </c>
      <c r="S7" s="101" t="s">
        <v>374</v>
      </c>
      <c r="T7" s="101" t="s">
        <v>375</v>
      </c>
      <c r="U7" s="101" t="s">
        <v>376</v>
      </c>
      <c r="V7" s="101" t="s">
        <v>374</v>
      </c>
      <c r="W7" s="101" t="s">
        <v>375</v>
      </c>
      <c r="X7" s="101" t="s">
        <v>376</v>
      </c>
      <c r="Y7" s="101" t="s">
        <v>374</v>
      </c>
      <c r="Z7" s="101" t="s">
        <v>375</v>
      </c>
      <c r="AA7" s="101" t="s">
        <v>376</v>
      </c>
      <c r="AB7" s="101" t="s">
        <v>374</v>
      </c>
      <c r="AC7" s="101" t="s">
        <v>375</v>
      </c>
      <c r="AD7" s="101" t="s">
        <v>376</v>
      </c>
      <c r="AE7" s="101" t="s">
        <v>374</v>
      </c>
      <c r="AF7" s="101" t="s">
        <v>375</v>
      </c>
      <c r="AG7" s="101" t="s">
        <v>376</v>
      </c>
      <c r="AH7" s="101" t="s">
        <v>374</v>
      </c>
      <c r="AI7" s="101" t="s">
        <v>375</v>
      </c>
      <c r="AJ7" s="101" t="s">
        <v>376</v>
      </c>
      <c r="AK7" s="101" t="s">
        <v>374</v>
      </c>
      <c r="AL7" s="101" t="s">
        <v>375</v>
      </c>
      <c r="AM7" s="101" t="s">
        <v>376</v>
      </c>
      <c r="AN7" s="101" t="s">
        <v>374</v>
      </c>
      <c r="AO7" s="101" t="s">
        <v>375</v>
      </c>
      <c r="AP7" s="101" t="s">
        <v>376</v>
      </c>
      <c r="AQ7" s="126" t="s">
        <v>374</v>
      </c>
    </row>
    <row r="8" spans="1:43" s="35" customFormat="1" ht="12.75" customHeight="1" thickBot="1">
      <c r="A8" s="1263" t="s">
        <v>306</v>
      </c>
      <c r="B8" s="1264"/>
      <c r="C8" s="1264"/>
      <c r="D8" s="1264"/>
      <c r="E8" s="1264"/>
      <c r="F8" s="1264"/>
      <c r="G8" s="1264"/>
      <c r="H8" s="1264"/>
      <c r="I8" s="1264"/>
      <c r="J8" s="1264"/>
      <c r="K8" s="1264"/>
      <c r="L8" s="1264"/>
      <c r="M8" s="1264"/>
      <c r="N8" s="1264"/>
      <c r="O8" s="1264"/>
      <c r="P8" s="1264"/>
      <c r="Q8" s="1264"/>
      <c r="R8" s="1264"/>
      <c r="S8" s="1264"/>
      <c r="T8" s="1264"/>
      <c r="U8" s="1264"/>
      <c r="V8" s="1264"/>
      <c r="W8" s="1264"/>
      <c r="X8" s="1264"/>
      <c r="Y8" s="1264"/>
      <c r="Z8" s="1264"/>
      <c r="AA8" s="1264"/>
      <c r="AB8" s="1264"/>
      <c r="AC8" s="1264"/>
      <c r="AD8" s="1264"/>
      <c r="AE8" s="1264"/>
      <c r="AF8" s="1264"/>
      <c r="AG8" s="1264"/>
      <c r="AH8" s="1264"/>
      <c r="AI8" s="1264"/>
      <c r="AJ8" s="1264"/>
      <c r="AK8" s="1264"/>
      <c r="AL8" s="1264"/>
      <c r="AM8" s="1264"/>
      <c r="AN8" s="1264"/>
      <c r="AO8" s="1264"/>
      <c r="AP8" s="1264"/>
      <c r="AQ8" s="1264"/>
    </row>
    <row r="9" spans="1:43" s="35" customFormat="1" ht="12.75" customHeight="1" thickBot="1">
      <c r="A9" s="1263"/>
      <c r="B9" s="1264"/>
      <c r="C9" s="1264"/>
      <c r="D9" s="1264"/>
      <c r="E9" s="1264"/>
      <c r="F9" s="1264"/>
      <c r="G9" s="1264"/>
      <c r="H9" s="1264"/>
      <c r="I9" s="1264"/>
      <c r="J9" s="1264"/>
      <c r="K9" s="1264"/>
      <c r="L9" s="1264"/>
      <c r="M9" s="1264"/>
      <c r="N9" s="1264"/>
      <c r="O9" s="1264"/>
      <c r="P9" s="1264"/>
      <c r="Q9" s="1264"/>
      <c r="R9" s="1264"/>
      <c r="S9" s="1264"/>
      <c r="T9" s="1264"/>
      <c r="U9" s="1264"/>
      <c r="V9" s="1264"/>
      <c r="W9" s="1264"/>
      <c r="X9" s="1264"/>
      <c r="Y9" s="1264"/>
      <c r="Z9" s="1264"/>
      <c r="AA9" s="1264"/>
      <c r="AB9" s="1264"/>
      <c r="AC9" s="1264"/>
      <c r="AD9" s="1264"/>
      <c r="AE9" s="1264"/>
      <c r="AF9" s="1264"/>
      <c r="AG9" s="1264"/>
      <c r="AH9" s="1264"/>
      <c r="AI9" s="1264"/>
      <c r="AJ9" s="1264"/>
      <c r="AK9" s="1264"/>
      <c r="AL9" s="1264"/>
      <c r="AM9" s="1264"/>
      <c r="AN9" s="1264"/>
      <c r="AO9" s="1264"/>
      <c r="AP9" s="1264"/>
      <c r="AQ9" s="1264"/>
    </row>
    <row r="10" spans="1:43" s="35" customFormat="1" ht="52.8">
      <c r="A10" s="130">
        <v>1</v>
      </c>
      <c r="B10" s="131" t="s">
        <v>307</v>
      </c>
      <c r="C10" s="132">
        <v>4300</v>
      </c>
      <c r="D10" s="1030">
        <v>4533</v>
      </c>
      <c r="E10" s="1030">
        <f>SUM(H10,K10,N10,Q10,T10,W10,Z10,AC10,AF10,AI10,AL10,AO10)</f>
        <v>4533</v>
      </c>
      <c r="F10" s="133">
        <f>SUM(I10,L10,O10,R10,U10,X10,AA10,AD10,AG10,AJ10,AM10,AP10)</f>
        <v>0</v>
      </c>
      <c r="G10" s="801">
        <f>SUM(F10/E10*100)</f>
        <v>0</v>
      </c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>
        <v>4533</v>
      </c>
      <c r="AP10" s="133"/>
      <c r="AQ10" s="38">
        <f>SUM(AP10/AO10*100)</f>
        <v>0</v>
      </c>
    </row>
    <row r="11" spans="1:43" s="35" customFormat="1" ht="66">
      <c r="A11" s="105">
        <v>2</v>
      </c>
      <c r="B11" s="36" t="s">
        <v>308</v>
      </c>
      <c r="C11" s="38">
        <v>73</v>
      </c>
      <c r="D11" s="1031">
        <v>50</v>
      </c>
      <c r="E11" s="1030">
        <f t="shared" ref="E11:E17" si="0">SUM(H11,K11,N11,Q11,T11,W11,Z11,AC11,AF11,AI11,AL11,AO11)</f>
        <v>50</v>
      </c>
      <c r="F11" s="133">
        <f t="shared" ref="F11:F17" si="1">SUM(I11,L11,O11,R11,U11,X11,AA11,AD11,AG11,AJ11,AM11,AP11)</f>
        <v>36</v>
      </c>
      <c r="G11" s="801">
        <f t="shared" ref="G11:G20" si="2">SUM(F11/E11*100)</f>
        <v>72</v>
      </c>
      <c r="H11" s="38"/>
      <c r="I11" s="38"/>
      <c r="J11" s="38"/>
      <c r="K11" s="38">
        <v>3</v>
      </c>
      <c r="L11" s="38">
        <v>3</v>
      </c>
      <c r="M11" s="38">
        <f>SUM(L11/K11*100)</f>
        <v>100</v>
      </c>
      <c r="N11" s="38">
        <v>7</v>
      </c>
      <c r="O11" s="38">
        <v>7</v>
      </c>
      <c r="P11" s="38">
        <f>SUM(O11/N11*100)</f>
        <v>100</v>
      </c>
      <c r="Q11" s="38">
        <v>9</v>
      </c>
      <c r="R11" s="38">
        <v>9</v>
      </c>
      <c r="S11" s="38">
        <f>SUM(R11/Q11*100)</f>
        <v>100</v>
      </c>
      <c r="T11" s="38">
        <v>1</v>
      </c>
      <c r="U11" s="38">
        <v>1</v>
      </c>
      <c r="V11" s="38">
        <f>SUM(U11/T11*100)</f>
        <v>100</v>
      </c>
      <c r="W11" s="38">
        <v>2</v>
      </c>
      <c r="X11" s="38">
        <v>3</v>
      </c>
      <c r="Y11" s="38">
        <f>SUM(X11/W11*100)</f>
        <v>150</v>
      </c>
      <c r="Z11" s="38">
        <v>7</v>
      </c>
      <c r="AA11" s="38">
        <v>7</v>
      </c>
      <c r="AB11" s="38">
        <f>SUM(AA11/Z11*100)</f>
        <v>100</v>
      </c>
      <c r="AC11" s="38">
        <v>3</v>
      </c>
      <c r="AD11" s="38">
        <v>3</v>
      </c>
      <c r="AE11" s="38">
        <f>SUM(AD11/AC11*100)</f>
        <v>100</v>
      </c>
      <c r="AF11" s="38">
        <v>5</v>
      </c>
      <c r="AG11" s="38">
        <v>1</v>
      </c>
      <c r="AH11" s="38">
        <f>SUM(AG11/AF11*100)</f>
        <v>20</v>
      </c>
      <c r="AI11" s="38">
        <v>2</v>
      </c>
      <c r="AJ11" s="38">
        <v>2</v>
      </c>
      <c r="AK11" s="38">
        <f>SUM(AJ11/AI11*100)</f>
        <v>100</v>
      </c>
      <c r="AL11" s="38">
        <v>5</v>
      </c>
      <c r="AM11" s="38"/>
      <c r="AN11" s="38">
        <f>SUM(AM11/AL11*100)</f>
        <v>0</v>
      </c>
      <c r="AO11" s="38">
        <v>6</v>
      </c>
      <c r="AP11" s="38"/>
      <c r="AQ11" s="38">
        <f>SUM(AP11/AO11*100)</f>
        <v>0</v>
      </c>
    </row>
    <row r="12" spans="1:43" s="35" customFormat="1" ht="79.2">
      <c r="A12" s="105">
        <v>3</v>
      </c>
      <c r="B12" s="131" t="s">
        <v>341</v>
      </c>
      <c r="C12" s="133">
        <v>20</v>
      </c>
      <c r="D12" s="133">
        <v>20</v>
      </c>
      <c r="E12" s="133">
        <f t="shared" si="0"/>
        <v>20</v>
      </c>
      <c r="F12" s="133">
        <f t="shared" si="1"/>
        <v>0</v>
      </c>
      <c r="G12" s="801">
        <f t="shared" si="2"/>
        <v>0</v>
      </c>
      <c r="H12" s="133"/>
      <c r="I12" s="133"/>
      <c r="J12" s="133"/>
      <c r="K12" s="133"/>
      <c r="L12" s="133"/>
      <c r="M12" s="133"/>
      <c r="N12" s="133"/>
      <c r="O12" s="133"/>
      <c r="P12" s="38"/>
      <c r="Q12" s="133"/>
      <c r="R12" s="133"/>
      <c r="S12" s="38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>
        <v>20</v>
      </c>
      <c r="AM12" s="133"/>
      <c r="AN12" s="38">
        <f>SUM(AM12/AL12*100)</f>
        <v>0</v>
      </c>
      <c r="AO12" s="133"/>
      <c r="AP12" s="133"/>
      <c r="AQ12" s="38" t="e">
        <f t="shared" ref="AQ12:AQ15" si="3">SUM(AP12/AO12*100)</f>
        <v>#DIV/0!</v>
      </c>
    </row>
    <row r="13" spans="1:43" s="35" customFormat="1" ht="57.75" customHeight="1">
      <c r="A13" s="105">
        <v>4</v>
      </c>
      <c r="B13" s="36" t="s">
        <v>350</v>
      </c>
      <c r="C13" s="38">
        <v>100</v>
      </c>
      <c r="D13" s="38">
        <v>104</v>
      </c>
      <c r="E13" s="133">
        <f t="shared" si="0"/>
        <v>104</v>
      </c>
      <c r="F13" s="1029">
        <f t="shared" si="1"/>
        <v>104</v>
      </c>
      <c r="G13" s="919">
        <f t="shared" si="2"/>
        <v>100</v>
      </c>
      <c r="H13" s="920"/>
      <c r="I13" s="920"/>
      <c r="J13" s="920"/>
      <c r="K13" s="920"/>
      <c r="L13" s="920"/>
      <c r="M13" s="920"/>
      <c r="N13" s="920"/>
      <c r="O13" s="920"/>
      <c r="P13" s="920" t="e">
        <f t="shared" ref="P13" si="4">SUM(O13/N13*100)</f>
        <v>#DIV/0!</v>
      </c>
      <c r="Q13" s="38">
        <v>104</v>
      </c>
      <c r="R13" s="38">
        <v>104</v>
      </c>
      <c r="S13" s="38">
        <f t="shared" ref="S13" si="5">SUM(R13/Q13*100)</f>
        <v>100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581"/>
      <c r="AP13" s="38">
        <v>0</v>
      </c>
      <c r="AQ13" s="38"/>
    </row>
    <row r="14" spans="1:43" s="35" customFormat="1" ht="66">
      <c r="A14" s="105">
        <v>5</v>
      </c>
      <c r="B14" s="36" t="s">
        <v>351</v>
      </c>
      <c r="C14" s="572">
        <v>2412</v>
      </c>
      <c r="D14" s="572">
        <v>2461</v>
      </c>
      <c r="E14" s="133">
        <f t="shared" si="0"/>
        <v>2461</v>
      </c>
      <c r="F14" s="133">
        <f t="shared" si="1"/>
        <v>0</v>
      </c>
      <c r="G14" s="801">
        <f t="shared" si="2"/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572">
        <v>2461</v>
      </c>
      <c r="AP14" s="572">
        <v>0</v>
      </c>
      <c r="AQ14" s="38">
        <f t="shared" si="3"/>
        <v>0</v>
      </c>
    </row>
    <row r="15" spans="1:43" s="35" customFormat="1" ht="39.6">
      <c r="A15" s="105">
        <v>6</v>
      </c>
      <c r="B15" s="131" t="s">
        <v>342</v>
      </c>
      <c r="C15" s="133">
        <v>1300</v>
      </c>
      <c r="D15" s="133">
        <v>1400</v>
      </c>
      <c r="E15" s="133">
        <f t="shared" si="0"/>
        <v>1400</v>
      </c>
      <c r="F15" s="133">
        <f t="shared" si="1"/>
        <v>1200</v>
      </c>
      <c r="G15" s="801">
        <f t="shared" si="2"/>
        <v>85.714285714285708</v>
      </c>
      <c r="H15" s="133">
        <v>2</v>
      </c>
      <c r="I15" s="133">
        <v>2</v>
      </c>
      <c r="J15" s="38">
        <f>SUM(I15/H15*100)</f>
        <v>100</v>
      </c>
      <c r="K15" s="133">
        <v>200</v>
      </c>
      <c r="L15" s="133">
        <v>200</v>
      </c>
      <c r="M15" s="38">
        <f>SUM(L15/K15*100)</f>
        <v>100</v>
      </c>
      <c r="N15" s="133">
        <v>0</v>
      </c>
      <c r="O15" s="133">
        <v>0</v>
      </c>
      <c r="P15" s="38" t="e">
        <f>SUM(O15/N15*100)</f>
        <v>#DIV/0!</v>
      </c>
      <c r="Q15" s="133">
        <v>2</v>
      </c>
      <c r="R15" s="133">
        <v>2</v>
      </c>
      <c r="S15" s="38">
        <f>SUM(R15/Q15*100)</f>
        <v>100</v>
      </c>
      <c r="T15" s="133">
        <v>496</v>
      </c>
      <c r="U15" s="133">
        <v>496</v>
      </c>
      <c r="V15" s="38">
        <f>SUM(U15/T15*100)</f>
        <v>100</v>
      </c>
      <c r="W15" s="133">
        <v>200</v>
      </c>
      <c r="X15" s="133">
        <v>200</v>
      </c>
      <c r="Y15" s="38">
        <f>SUM(X15/W15*100)</f>
        <v>100</v>
      </c>
      <c r="Z15" s="133">
        <v>200</v>
      </c>
      <c r="AA15" s="133">
        <v>200</v>
      </c>
      <c r="AB15" s="38">
        <f>SUM(AA15/Z15*100)</f>
        <v>100</v>
      </c>
      <c r="AC15" s="133"/>
      <c r="AD15" s="133"/>
      <c r="AE15" s="133"/>
      <c r="AF15" s="133"/>
      <c r="AG15" s="133"/>
      <c r="AH15" s="133"/>
      <c r="AI15" s="133">
        <v>100</v>
      </c>
      <c r="AJ15" s="133">
        <v>100</v>
      </c>
      <c r="AK15" s="38">
        <f>SUM(AJ15/AI15*100)</f>
        <v>100</v>
      </c>
      <c r="AL15" s="133">
        <v>100</v>
      </c>
      <c r="AM15" s="133"/>
      <c r="AN15" s="38">
        <f>SUM(AM15/AL15*100)</f>
        <v>0</v>
      </c>
      <c r="AO15" s="133">
        <v>100</v>
      </c>
      <c r="AP15" s="133"/>
      <c r="AQ15" s="38">
        <f t="shared" si="3"/>
        <v>0</v>
      </c>
    </row>
    <row r="16" spans="1:43" s="35" customFormat="1" ht="39.6">
      <c r="A16" s="105">
        <v>7</v>
      </c>
      <c r="B16" s="36" t="s">
        <v>343</v>
      </c>
      <c r="C16" s="572">
        <v>27</v>
      </c>
      <c r="D16" s="933">
        <v>13</v>
      </c>
      <c r="E16" s="1030">
        <f t="shared" si="0"/>
        <v>13</v>
      </c>
      <c r="F16" s="133">
        <f t="shared" si="1"/>
        <v>92</v>
      </c>
      <c r="G16" s="801">
        <f t="shared" si="2"/>
        <v>707.69230769230762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1031">
        <v>13</v>
      </c>
      <c r="AG16" s="38">
        <v>92</v>
      </c>
      <c r="AH16" s="38">
        <f>SUM(AG16/AF16*100)</f>
        <v>707.69230769230762</v>
      </c>
      <c r="AI16" s="572"/>
      <c r="AJ16" s="572"/>
      <c r="AK16" s="572"/>
      <c r="AL16" s="572"/>
      <c r="AM16" s="572"/>
      <c r="AN16" s="572"/>
      <c r="AO16" s="572"/>
      <c r="AP16" s="38"/>
      <c r="AQ16" s="38"/>
    </row>
    <row r="17" spans="1:43" s="35" customFormat="1" ht="26.4">
      <c r="A17" s="105">
        <v>8</v>
      </c>
      <c r="B17" s="36" t="s">
        <v>344</v>
      </c>
      <c r="C17" s="38">
        <v>2</v>
      </c>
      <c r="D17" s="1031">
        <v>0</v>
      </c>
      <c r="E17" s="1030">
        <f t="shared" si="0"/>
        <v>0</v>
      </c>
      <c r="F17" s="133">
        <f t="shared" si="1"/>
        <v>0</v>
      </c>
      <c r="G17" s="801" t="e">
        <f t="shared" si="2"/>
        <v>#DIV/0!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>
        <v>0</v>
      </c>
      <c r="AP17" s="38"/>
      <c r="AQ17" s="38"/>
    </row>
    <row r="18" spans="1:43" s="35" customFormat="1" ht="68.25" customHeight="1">
      <c r="A18" s="130">
        <v>9</v>
      </c>
      <c r="B18" s="134" t="s">
        <v>345</v>
      </c>
      <c r="C18" s="129">
        <v>100</v>
      </c>
      <c r="D18" s="129">
        <v>100</v>
      </c>
      <c r="E18" s="133">
        <f t="shared" ref="E18:F20" si="6">SUM(H18,K18,N18,Q18,T18,W18,Z18,AC18,AF18,AI18,AL18,AO18)</f>
        <v>100</v>
      </c>
      <c r="F18" s="133">
        <f t="shared" si="6"/>
        <v>0</v>
      </c>
      <c r="G18" s="801">
        <f t="shared" si="2"/>
        <v>0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>
        <v>100</v>
      </c>
      <c r="AP18" s="133"/>
      <c r="AQ18" s="38">
        <f t="shared" ref="AQ18:AQ20" si="7">SUM(AP18/AO18*100)</f>
        <v>0</v>
      </c>
    </row>
    <row r="19" spans="1:43" s="35" customFormat="1" ht="53.4" thickBot="1">
      <c r="A19" s="105">
        <v>10</v>
      </c>
      <c r="B19" s="100" t="s">
        <v>346</v>
      </c>
      <c r="C19" s="107">
        <v>10</v>
      </c>
      <c r="D19" s="107">
        <v>10</v>
      </c>
      <c r="E19" s="133">
        <f t="shared" si="6"/>
        <v>10</v>
      </c>
      <c r="F19" s="133">
        <f t="shared" si="6"/>
        <v>0</v>
      </c>
      <c r="G19" s="801">
        <f t="shared" si="2"/>
        <v>0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>
        <v>10</v>
      </c>
      <c r="AP19" s="38"/>
      <c r="AQ19" s="38">
        <f t="shared" si="7"/>
        <v>0</v>
      </c>
    </row>
    <row r="20" spans="1:43" s="35" customFormat="1" ht="27" thickBot="1">
      <c r="A20" s="106">
        <v>11</v>
      </c>
      <c r="B20" s="828" t="s">
        <v>396</v>
      </c>
      <c r="C20" s="101">
        <v>100</v>
      </c>
      <c r="D20" s="101">
        <v>100</v>
      </c>
      <c r="E20" s="133">
        <f t="shared" si="6"/>
        <v>100</v>
      </c>
      <c r="F20" s="133">
        <f t="shared" si="6"/>
        <v>0</v>
      </c>
      <c r="G20" s="801">
        <f t="shared" si="2"/>
        <v>0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>
        <v>100</v>
      </c>
      <c r="AP20" s="127"/>
      <c r="AQ20" s="38">
        <f t="shared" si="7"/>
        <v>0</v>
      </c>
    </row>
    <row r="21" spans="1:43" s="35" customFormat="1" ht="12.75" customHeight="1" thickBot="1">
      <c r="A21" s="1263" t="s">
        <v>274</v>
      </c>
      <c r="B21" s="1264"/>
      <c r="C21" s="1264"/>
      <c r="D21" s="1264"/>
      <c r="E21" s="1264"/>
      <c r="F21" s="1264"/>
      <c r="G21" s="1264"/>
      <c r="H21" s="1264"/>
      <c r="I21" s="1264"/>
      <c r="J21" s="1264"/>
      <c r="K21" s="1264"/>
      <c r="L21" s="1264"/>
      <c r="M21" s="1264"/>
      <c r="N21" s="1264"/>
      <c r="O21" s="1264"/>
      <c r="P21" s="1264"/>
      <c r="Q21" s="1264"/>
      <c r="R21" s="1264"/>
      <c r="S21" s="1264"/>
      <c r="T21" s="1264"/>
      <c r="U21" s="1264"/>
      <c r="V21" s="1264"/>
      <c r="W21" s="1264"/>
      <c r="X21" s="1264"/>
      <c r="Y21" s="1264"/>
      <c r="Z21" s="1264"/>
      <c r="AA21" s="1264"/>
      <c r="AB21" s="1264"/>
      <c r="AC21" s="1264"/>
      <c r="AD21" s="1264"/>
      <c r="AE21" s="1264"/>
      <c r="AF21" s="1264"/>
      <c r="AG21" s="1264"/>
      <c r="AH21" s="1264"/>
      <c r="AI21" s="1264"/>
      <c r="AJ21" s="1264"/>
      <c r="AK21" s="1264"/>
      <c r="AL21" s="1264"/>
      <c r="AM21" s="1264"/>
      <c r="AN21" s="1264"/>
      <c r="AO21" s="1264"/>
      <c r="AP21" s="1264"/>
      <c r="AQ21" s="1264"/>
    </row>
    <row r="22" spans="1:43" s="35" customFormat="1" ht="12.75" customHeight="1" thickBot="1">
      <c r="A22" s="1263"/>
      <c r="B22" s="1264"/>
      <c r="C22" s="1264"/>
      <c r="D22" s="1264"/>
      <c r="E22" s="1264"/>
      <c r="F22" s="1264"/>
      <c r="G22" s="1264"/>
      <c r="H22" s="1264"/>
      <c r="I22" s="1264"/>
      <c r="J22" s="1264"/>
      <c r="K22" s="1264"/>
      <c r="L22" s="1264"/>
      <c r="M22" s="1264"/>
      <c r="N22" s="1264"/>
      <c r="O22" s="1264"/>
      <c r="P22" s="1264"/>
      <c r="Q22" s="1264"/>
      <c r="R22" s="1264"/>
      <c r="S22" s="1264"/>
      <c r="T22" s="1264"/>
      <c r="U22" s="1264"/>
      <c r="V22" s="1264"/>
      <c r="W22" s="1264"/>
      <c r="X22" s="1264"/>
      <c r="Y22" s="1264"/>
      <c r="Z22" s="1264"/>
      <c r="AA22" s="1264"/>
      <c r="AB22" s="1264"/>
      <c r="AC22" s="1264"/>
      <c r="AD22" s="1264"/>
      <c r="AE22" s="1264"/>
      <c r="AF22" s="1264"/>
      <c r="AG22" s="1264"/>
      <c r="AH22" s="1264"/>
      <c r="AI22" s="1264"/>
      <c r="AJ22" s="1264"/>
      <c r="AK22" s="1264"/>
      <c r="AL22" s="1264"/>
      <c r="AM22" s="1264"/>
      <c r="AN22" s="1264"/>
      <c r="AO22" s="1264"/>
      <c r="AP22" s="1264"/>
      <c r="AQ22" s="1264"/>
    </row>
    <row r="23" spans="1:43" s="35" customFormat="1" ht="66">
      <c r="A23" s="130">
        <v>1</v>
      </c>
      <c r="B23" s="131" t="s">
        <v>347</v>
      </c>
      <c r="C23" s="132">
        <v>1</v>
      </c>
      <c r="D23" s="133">
        <v>1</v>
      </c>
      <c r="E23" s="133">
        <f t="shared" ref="E23:E26" si="8">SUM(H23,K23,N23,Q23,T23,W23,Z23,AC23,AF23,AI23,AL23,AO23)</f>
        <v>1</v>
      </c>
      <c r="F23" s="133">
        <f t="shared" ref="F23:F26" si="9">SUM(I23,L23,O23,R23,U23,X23,AA23,AD23,AG23,AJ23,AM23,AP23)</f>
        <v>1</v>
      </c>
      <c r="G23" s="801">
        <f t="shared" ref="G23:G28" si="10">SUM(F23/E23*100)</f>
        <v>100</v>
      </c>
      <c r="H23" s="133"/>
      <c r="I23" s="133"/>
      <c r="J23" s="133"/>
      <c r="K23" s="133">
        <v>1</v>
      </c>
      <c r="L23" s="133">
        <v>1</v>
      </c>
      <c r="M23" s="38">
        <f t="shared" ref="M23" si="11">SUM(L23/K23*100)</f>
        <v>100</v>
      </c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 t="e">
        <f>SUM(AM23/AL23*100)</f>
        <v>#DIV/0!</v>
      </c>
      <c r="AO23" s="133"/>
      <c r="AP23" s="133"/>
      <c r="AQ23" s="38" t="e">
        <f t="shared" ref="AQ23" si="12">SUM(AP23/AO23*100)</f>
        <v>#DIV/0!</v>
      </c>
    </row>
    <row r="24" spans="1:43" s="35" customFormat="1" ht="52.8">
      <c r="A24" s="105">
        <v>2</v>
      </c>
      <c r="B24" s="36" t="s">
        <v>397</v>
      </c>
      <c r="C24" s="37">
        <v>72</v>
      </c>
      <c r="D24" s="38">
        <v>73</v>
      </c>
      <c r="E24" s="133">
        <f t="shared" si="8"/>
        <v>73</v>
      </c>
      <c r="F24" s="133">
        <f t="shared" si="9"/>
        <v>0</v>
      </c>
      <c r="G24" s="801">
        <f t="shared" si="10"/>
        <v>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133" t="e">
        <f>SUM(AM24/AL24*100)</f>
        <v>#DIV/0!</v>
      </c>
      <c r="AO24" s="38">
        <v>73</v>
      </c>
      <c r="AP24" s="38"/>
      <c r="AQ24" s="38">
        <f t="shared" ref="AQ24:AQ26" si="13">SUM(AP24/AO24*100)</f>
        <v>0</v>
      </c>
    </row>
    <row r="25" spans="1:43" s="35" customFormat="1" ht="52.8">
      <c r="A25" s="105">
        <v>3</v>
      </c>
      <c r="B25" s="36" t="s">
        <v>398</v>
      </c>
      <c r="C25" s="132">
        <v>33</v>
      </c>
      <c r="D25" s="133">
        <v>33</v>
      </c>
      <c r="E25" s="133">
        <f t="shared" si="8"/>
        <v>33</v>
      </c>
      <c r="F25" s="133">
        <f t="shared" si="9"/>
        <v>0</v>
      </c>
      <c r="G25" s="801">
        <f t="shared" si="10"/>
        <v>0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>
        <v>33</v>
      </c>
      <c r="AP25" s="133"/>
      <c r="AQ25" s="38">
        <f t="shared" si="13"/>
        <v>0</v>
      </c>
    </row>
    <row r="26" spans="1:43" s="35" customFormat="1" ht="79.2">
      <c r="A26" s="105">
        <v>4</v>
      </c>
      <c r="B26" s="36" t="s">
        <v>412</v>
      </c>
      <c r="C26" s="37">
        <v>5</v>
      </c>
      <c r="D26" s="38">
        <v>1</v>
      </c>
      <c r="E26" s="133">
        <f t="shared" si="8"/>
        <v>1</v>
      </c>
      <c r="F26" s="133">
        <f t="shared" si="9"/>
        <v>0</v>
      </c>
      <c r="G26" s="801">
        <f t="shared" si="10"/>
        <v>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 t="e">
        <f t="shared" ref="Y26" si="14">SUM(X26/W26*100)</f>
        <v>#DIV/0!</v>
      </c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>
        <v>1</v>
      </c>
      <c r="AP26" s="38"/>
      <c r="AQ26" s="38">
        <f t="shared" si="13"/>
        <v>0</v>
      </c>
    </row>
    <row r="27" spans="1:43" s="35" customFormat="1" ht="81.75" customHeight="1">
      <c r="A27" s="130">
        <v>5</v>
      </c>
      <c r="B27" s="134" t="s">
        <v>399</v>
      </c>
      <c r="C27" s="129">
        <v>93</v>
      </c>
      <c r="D27" s="129">
        <v>94</v>
      </c>
      <c r="E27" s="574">
        <f t="shared" ref="E27:F28" si="15">SUM(H27,K27,N27,Q27,T27,W27,Z27,AC27,AF27,AI27,AL27,AO27)</f>
        <v>94</v>
      </c>
      <c r="F27" s="133">
        <f t="shared" si="15"/>
        <v>0</v>
      </c>
      <c r="G27" s="801">
        <f t="shared" si="10"/>
        <v>0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29"/>
      <c r="AM27" s="129"/>
      <c r="AN27" s="129"/>
      <c r="AO27" s="804">
        <v>94</v>
      </c>
      <c r="AP27" s="805"/>
      <c r="AQ27" s="38">
        <f t="shared" ref="AQ27:AQ28" si="16">SUM(AP27/AO27*100)</f>
        <v>0</v>
      </c>
    </row>
    <row r="28" spans="1:43" s="35" customFormat="1" ht="26.4">
      <c r="A28" s="105">
        <v>6</v>
      </c>
      <c r="B28" s="39" t="s">
        <v>396</v>
      </c>
      <c r="C28" s="107">
        <v>100</v>
      </c>
      <c r="D28" s="107">
        <v>100</v>
      </c>
      <c r="E28" s="133">
        <f t="shared" si="15"/>
        <v>100</v>
      </c>
      <c r="F28" s="133">
        <f t="shared" si="15"/>
        <v>0</v>
      </c>
      <c r="G28" s="801">
        <f t="shared" si="10"/>
        <v>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107"/>
      <c r="AM28" s="107"/>
      <c r="AN28" s="107"/>
      <c r="AO28" s="107">
        <v>100</v>
      </c>
      <c r="AP28" s="107"/>
      <c r="AQ28" s="38">
        <f t="shared" si="16"/>
        <v>0</v>
      </c>
    </row>
    <row r="29" spans="1:43" s="35" customFormat="1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</row>
    <row r="31" spans="1:43">
      <c r="B31" s="150" t="s">
        <v>394</v>
      </c>
      <c r="C31" s="150" t="s">
        <v>349</v>
      </c>
      <c r="D31" s="150" t="s">
        <v>439</v>
      </c>
      <c r="K31" s="1271"/>
      <c r="L31" s="1271"/>
      <c r="M31" s="1271"/>
      <c r="N31" s="1271"/>
      <c r="O31" s="1271"/>
      <c r="P31" s="1271"/>
      <c r="Q31" s="1271"/>
      <c r="R31" s="1271"/>
    </row>
    <row r="32" spans="1:43">
      <c r="K32" s="288"/>
      <c r="L32" s="288"/>
      <c r="M32" s="288"/>
      <c r="N32" s="288"/>
      <c r="O32" s="288"/>
      <c r="P32" s="288"/>
      <c r="Q32" s="288"/>
      <c r="R32" s="288"/>
    </row>
    <row r="33" spans="2:18">
      <c r="B33" s="150" t="s">
        <v>348</v>
      </c>
      <c r="C33" s="150" t="s">
        <v>349</v>
      </c>
      <c r="D33" s="150" t="s">
        <v>415</v>
      </c>
      <c r="K33" s="1271"/>
      <c r="L33" s="1271"/>
      <c r="M33" s="1271"/>
      <c r="N33" s="1271"/>
      <c r="O33" s="1271"/>
      <c r="P33" s="1271"/>
      <c r="Q33" s="1271"/>
      <c r="R33" s="1271"/>
    </row>
    <row r="34" spans="2:18">
      <c r="B34" s="150" t="s">
        <v>418</v>
      </c>
    </row>
  </sheetData>
  <mergeCells count="26">
    <mergeCell ref="K33:R33"/>
    <mergeCell ref="AF1:AN1"/>
    <mergeCell ref="A9:AQ9"/>
    <mergeCell ref="AC6:AE6"/>
    <mergeCell ref="AF6:AH6"/>
    <mergeCell ref="AI6:AK6"/>
    <mergeCell ref="A21:AQ21"/>
    <mergeCell ref="A5:A6"/>
    <mergeCell ref="A22:AQ22"/>
    <mergeCell ref="K31:R31"/>
    <mergeCell ref="B5:B6"/>
    <mergeCell ref="C5:C6"/>
    <mergeCell ref="Z6:AB6"/>
    <mergeCell ref="E5:G6"/>
    <mergeCell ref="AL6:AN6"/>
    <mergeCell ref="AO6:AQ6"/>
    <mergeCell ref="A8:AQ8"/>
    <mergeCell ref="A2:AO2"/>
    <mergeCell ref="N6:P6"/>
    <mergeCell ref="Q6:S6"/>
    <mergeCell ref="T6:V6"/>
    <mergeCell ref="W6:Y6"/>
    <mergeCell ref="D5:D6"/>
    <mergeCell ref="H5:AQ5"/>
    <mergeCell ref="H6:J6"/>
    <mergeCell ref="K6:M6"/>
  </mergeCells>
  <phoneticPr fontId="42" type="noConversion"/>
  <pageMargins left="0.52" right="0.32" top="0.85" bottom="0.47" header="0" footer="0"/>
  <pageSetup paperSize="9" scale="46" fitToHeight="0" orientation="landscape" r:id="rId1"/>
  <headerFooter>
    <oddFooter>&amp;C&amp;"Times New Roman,обычный"&amp;8Страница  &amp;P из &amp;N</oddFooter>
  </headerFooter>
  <rowBreaks count="1" manualBreakCount="1">
    <brk id="20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="75" zoomScaleSheetLayoutView="75" workbookViewId="0">
      <selection activeCell="C23" sqref="C23"/>
    </sheetView>
  </sheetViews>
  <sheetFormatPr defaultColWidth="9.109375" defaultRowHeight="18"/>
  <cols>
    <col min="1" max="1" width="4" style="151" customWidth="1"/>
    <col min="2" max="2" width="55.6640625" style="125" customWidth="1"/>
    <col min="3" max="3" width="154" style="165" customWidth="1"/>
    <col min="4" max="246" width="9.109375" style="125"/>
    <col min="247" max="247" width="4" style="125" customWidth="1"/>
    <col min="248" max="248" width="69" style="125" customWidth="1"/>
    <col min="249" max="249" width="66.5546875" style="125" customWidth="1"/>
    <col min="250" max="16384" width="9.109375" style="125"/>
  </cols>
  <sheetData>
    <row r="1" spans="1:4">
      <c r="C1" s="152" t="s">
        <v>254</v>
      </c>
    </row>
    <row r="2" spans="1:4" ht="19.5" customHeight="1">
      <c r="C2" s="152"/>
    </row>
    <row r="3" spans="1:4">
      <c r="B3" s="1282" t="s">
        <v>256</v>
      </c>
      <c r="C3" s="1282"/>
    </row>
    <row r="4" spans="1:4" ht="27" customHeight="1">
      <c r="A4" s="153"/>
      <c r="B4" s="1297" t="s">
        <v>421</v>
      </c>
      <c r="C4" s="1297"/>
    </row>
    <row r="5" spans="1:4" ht="27" customHeight="1">
      <c r="A5" s="154"/>
      <c r="B5" s="1298" t="s">
        <v>255</v>
      </c>
      <c r="C5" s="1298"/>
    </row>
    <row r="6" spans="1:4" ht="176.25" customHeight="1">
      <c r="A6" s="1284" t="s">
        <v>230</v>
      </c>
      <c r="B6" s="1290" t="s">
        <v>246</v>
      </c>
      <c r="C6" s="815" t="s">
        <v>441</v>
      </c>
      <c r="D6" s="170"/>
    </row>
    <row r="7" spans="1:4">
      <c r="A7" s="1293"/>
      <c r="B7" s="1291"/>
      <c r="C7" s="910" t="s">
        <v>422</v>
      </c>
      <c r="D7" s="169"/>
    </row>
    <row r="8" spans="1:4" ht="18.75" customHeight="1">
      <c r="A8" s="1294"/>
      <c r="B8" s="1292"/>
      <c r="C8" s="170" t="s">
        <v>430</v>
      </c>
      <c r="D8" s="170"/>
    </row>
    <row r="9" spans="1:4">
      <c r="A9" s="171" t="s">
        <v>231</v>
      </c>
      <c r="B9" s="167" t="s">
        <v>232</v>
      </c>
      <c r="D9" s="156"/>
    </row>
    <row r="10" spans="1:4">
      <c r="A10" s="171" t="s">
        <v>361</v>
      </c>
      <c r="B10" s="167" t="s">
        <v>233</v>
      </c>
      <c r="C10" s="157">
        <v>250</v>
      </c>
      <c r="D10" s="157"/>
    </row>
    <row r="11" spans="1:4" ht="24.75" customHeight="1">
      <c r="A11" s="171" t="s">
        <v>362</v>
      </c>
      <c r="B11" s="167" t="s">
        <v>234</v>
      </c>
      <c r="C11" s="156">
        <v>1</v>
      </c>
      <c r="D11" s="156"/>
    </row>
    <row r="12" spans="1:4" ht="46.8">
      <c r="A12" s="171" t="s">
        <v>363</v>
      </c>
      <c r="B12" s="173" t="s">
        <v>235</v>
      </c>
      <c r="C12" s="812">
        <v>0</v>
      </c>
      <c r="D12" s="156"/>
    </row>
    <row r="13" spans="1:4" ht="31.2">
      <c r="A13" s="172" t="s">
        <v>369</v>
      </c>
      <c r="B13" s="168" t="s">
        <v>261</v>
      </c>
      <c r="C13" s="829" t="s">
        <v>436</v>
      </c>
      <c r="D13" s="803"/>
    </row>
    <row r="14" spans="1:4" ht="46.8">
      <c r="A14" s="171" t="s">
        <v>236</v>
      </c>
      <c r="B14" s="169" t="s">
        <v>237</v>
      </c>
      <c r="C14" s="156">
        <v>0</v>
      </c>
    </row>
    <row r="15" spans="1:4" ht="26.25" customHeight="1">
      <c r="A15" s="1283" t="s">
        <v>238</v>
      </c>
      <c r="B15" s="1286" t="s">
        <v>247</v>
      </c>
      <c r="C15" s="156">
        <v>0</v>
      </c>
    </row>
    <row r="16" spans="1:4">
      <c r="A16" s="1284"/>
      <c r="B16" s="1287"/>
      <c r="C16" s="156"/>
    </row>
    <row r="17" spans="1:3">
      <c r="A17" s="1284"/>
      <c r="B17" s="1287"/>
      <c r="C17" s="156"/>
    </row>
    <row r="18" spans="1:3">
      <c r="A18" s="1284"/>
      <c r="B18" s="1288"/>
      <c r="C18" s="158"/>
    </row>
    <row r="19" spans="1:3">
      <c r="A19" s="1285"/>
      <c r="B19" s="169" t="s">
        <v>239</v>
      </c>
      <c r="C19" s="156">
        <v>0</v>
      </c>
    </row>
    <row r="20" spans="1:3">
      <c r="A20" s="159"/>
      <c r="B20" s="160"/>
      <c r="C20" s="161"/>
    </row>
    <row r="21" spans="1:3">
      <c r="A21" s="159"/>
      <c r="B21" s="160"/>
      <c r="C21" s="161"/>
    </row>
    <row r="22" spans="1:3">
      <c r="A22" s="1295" t="s">
        <v>248</v>
      </c>
      <c r="B22" s="1296"/>
      <c r="C22" s="124" t="s">
        <v>439</v>
      </c>
    </row>
    <row r="23" spans="1:3">
      <c r="A23" s="147"/>
      <c r="B23" s="162"/>
      <c r="C23" s="162"/>
    </row>
    <row r="24" spans="1:3" ht="7.5" customHeight="1">
      <c r="A24" s="147"/>
      <c r="B24" s="1289"/>
      <c r="C24" s="1289"/>
    </row>
    <row r="25" spans="1:3">
      <c r="A25" s="146" t="s">
        <v>250</v>
      </c>
      <c r="B25" s="163"/>
      <c r="C25" s="164" t="s">
        <v>415</v>
      </c>
    </row>
    <row r="26" spans="1:3">
      <c r="A26" s="122"/>
      <c r="B26" s="125" t="s">
        <v>419</v>
      </c>
    </row>
    <row r="27" spans="1:3">
      <c r="A27" s="122"/>
    </row>
    <row r="28" spans="1:3">
      <c r="A28" s="146"/>
    </row>
    <row r="29" spans="1:3">
      <c r="A29" s="166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honeticPr fontId="42" type="noConversion"/>
  <pageMargins left="0.98425196850393704" right="0.39370078740157483" top="0.39370078740157483" bottom="0.39370078740157483" header="0" footer="0.31496062992125984"/>
  <pageSetup paperSize="9" scale="61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2018-11-15T06:41:20Z</cp:lastPrinted>
  <dcterms:created xsi:type="dcterms:W3CDTF">2011-05-17T05:04:33Z</dcterms:created>
  <dcterms:modified xsi:type="dcterms:W3CDTF">2018-11-19T11:53:44Z</dcterms:modified>
</cp:coreProperties>
</file>